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_WWW\lokker.net\ALU\"/>
    </mc:Choice>
  </mc:AlternateContent>
  <bookViews>
    <workbookView xWindow="0" yWindow="0" windowWidth="21600" windowHeight="9735" tabRatio="686" firstSheet="27" activeTab="35"/>
  </bookViews>
  <sheets>
    <sheet name="port" sheetId="14" r:id="rId1"/>
    <sheet name="TABEL" sheetId="19" r:id="rId2"/>
    <sheet name="ADD" sheetId="15" r:id="rId3"/>
    <sheet name="ADD 2" sheetId="16" r:id="rId4"/>
    <sheet name="SUB" sheetId="17" r:id="rId5"/>
    <sheet name="SUB 2" sheetId="18" r:id="rId6"/>
    <sheet name="MUL sample" sheetId="34" r:id="rId7"/>
    <sheet name="MUL" sheetId="20" r:id="rId8"/>
    <sheet name="MUL 2" sheetId="24" r:id="rId9"/>
    <sheet name="MUL 3" sheetId="26" r:id="rId10"/>
    <sheet name="DIV sample" sheetId="33" r:id="rId11"/>
    <sheet name="DIV" sheetId="23" r:id="rId12"/>
    <sheet name="DIV 2" sheetId="25" r:id="rId13"/>
    <sheet name="DIV 3" sheetId="28" r:id="rId14"/>
    <sheet name="ROOT sample" sheetId="31" r:id="rId15"/>
    <sheet name="ROOT sample 2" sheetId="32" r:id="rId16"/>
    <sheet name="ROOT sample 3" sheetId="35" r:id="rId17"/>
    <sheet name="ROOT" sheetId="29" r:id="rId18"/>
    <sheet name="ROOT temp" sheetId="36" r:id="rId19"/>
    <sheet name="ROOT 2" sheetId="30" r:id="rId20"/>
    <sheet name="Blad1" sheetId="1" r:id="rId21"/>
    <sheet name="Blad2" sheetId="2" r:id="rId22"/>
    <sheet name="Blad3" sheetId="3" r:id="rId23"/>
    <sheet name="Blad4" sheetId="4" r:id="rId24"/>
    <sheet name="Blad5" sheetId="5" r:id="rId25"/>
    <sheet name="Blad6" sheetId="6" r:id="rId26"/>
    <sheet name="Blad7" sheetId="7" r:id="rId27"/>
    <sheet name="Blad8" sheetId="8" r:id="rId28"/>
    <sheet name="Blad9" sheetId="9" r:id="rId29"/>
    <sheet name="TEST XOR" sheetId="10" r:id="rId30"/>
    <sheet name="TEST XOR 2" sheetId="22" r:id="rId31"/>
    <sheet name="root (2)" sheetId="12" r:id="rId32"/>
    <sheet name="root (3)" sheetId="13" r:id="rId33"/>
    <sheet name="Grafiek1" sheetId="38" state="hidden" r:id="rId34"/>
    <sheet name="ALU bit" sheetId="37" r:id="rId35"/>
    <sheet name="ALU 12 bit" sheetId="40" r:id="rId36"/>
    <sheet name="ALU true table" sheetId="39" r:id="rId37"/>
  </sheets>
  <definedNames>
    <definedName name="_xlnm._FilterDatabase" localSheetId="15" hidden="1">'ROOT sample 2'!$A$3:$N$13</definedName>
  </definedNames>
  <calcPr calcId="152511"/>
</workbook>
</file>

<file path=xl/calcChain.xml><?xml version="1.0" encoding="utf-8"?>
<calcChain xmlns="http://schemas.openxmlformats.org/spreadsheetml/2006/main">
  <c r="C24" i="40" l="1"/>
  <c r="I20" i="40"/>
  <c r="O20" i="40" s="1"/>
  <c r="U20" i="40" s="1"/>
  <c r="AA20" i="40" s="1"/>
  <c r="AG20" i="40" s="1"/>
  <c r="AM20" i="40" s="1"/>
  <c r="AS20" i="40" s="1"/>
  <c r="AY20" i="40" s="1"/>
  <c r="BE20" i="40" s="1"/>
  <c r="BK20" i="40" s="1"/>
  <c r="BQ20" i="40" s="1"/>
  <c r="C20" i="40"/>
  <c r="I18" i="40"/>
  <c r="O18" i="40" s="1"/>
  <c r="U18" i="40" s="1"/>
  <c r="AA18" i="40" s="1"/>
  <c r="AG18" i="40" s="1"/>
  <c r="AM18" i="40" s="1"/>
  <c r="AS18" i="40" s="1"/>
  <c r="AY18" i="40" s="1"/>
  <c r="BE18" i="40" s="1"/>
  <c r="BK18" i="40" s="1"/>
  <c r="BQ18" i="40" s="1"/>
  <c r="C18" i="40"/>
  <c r="C16" i="40"/>
  <c r="I16" i="40" s="1"/>
  <c r="C14" i="40"/>
  <c r="I14" i="40" s="1"/>
  <c r="O14" i="40" s="1"/>
  <c r="U14" i="40" s="1"/>
  <c r="AA14" i="40" s="1"/>
  <c r="AG14" i="40" s="1"/>
  <c r="AM14" i="40" s="1"/>
  <c r="AS14" i="40" s="1"/>
  <c r="AY14" i="40" s="1"/>
  <c r="BE14" i="40" s="1"/>
  <c r="BK14" i="40" s="1"/>
  <c r="BQ14" i="40" s="1"/>
  <c r="C12" i="40"/>
  <c r="I12" i="40" s="1"/>
  <c r="O12" i="40" s="1"/>
  <c r="U12" i="40" s="1"/>
  <c r="AA12" i="40" s="1"/>
  <c r="I10" i="40"/>
  <c r="O10" i="40" s="1"/>
  <c r="U10" i="40" s="1"/>
  <c r="AA10" i="40" s="1"/>
  <c r="AG10" i="40" s="1"/>
  <c r="AM10" i="40" s="1"/>
  <c r="C10" i="40"/>
  <c r="C8" i="40"/>
  <c r="I8" i="40" s="1"/>
  <c r="O8" i="40" s="1"/>
  <c r="U8" i="40" s="1"/>
  <c r="AA8" i="40" s="1"/>
  <c r="AG8" i="40" s="1"/>
  <c r="AM8" i="40" s="1"/>
  <c r="AS8" i="40" s="1"/>
  <c r="AY8" i="40" s="1"/>
  <c r="BE8" i="40" s="1"/>
  <c r="BK8" i="40" s="1"/>
  <c r="BQ8" i="40" s="1"/>
  <c r="D24" i="37"/>
  <c r="D20" i="37"/>
  <c r="J20" i="37" s="1"/>
  <c r="P20" i="37" s="1"/>
  <c r="V20" i="37" s="1"/>
  <c r="AB20" i="37" s="1"/>
  <c r="AH20" i="37" s="1"/>
  <c r="AN20" i="37" s="1"/>
  <c r="AT20" i="37" s="1"/>
  <c r="AZ20" i="37" s="1"/>
  <c r="BF20" i="37" s="1"/>
  <c r="BL20" i="37" s="1"/>
  <c r="BR20" i="37" s="1"/>
  <c r="D18" i="37"/>
  <c r="J18" i="37" s="1"/>
  <c r="P18" i="37" s="1"/>
  <c r="V18" i="37" s="1"/>
  <c r="AB18" i="37" s="1"/>
  <c r="AH18" i="37" s="1"/>
  <c r="AN18" i="37" s="1"/>
  <c r="AT18" i="37" s="1"/>
  <c r="AZ18" i="37" s="1"/>
  <c r="BF18" i="37" s="1"/>
  <c r="BL18" i="37" s="1"/>
  <c r="BR18" i="37" s="1"/>
  <c r="D16" i="37"/>
  <c r="J16" i="37" s="1"/>
  <c r="P16" i="37" s="1"/>
  <c r="V16" i="37" s="1"/>
  <c r="AB16" i="37" s="1"/>
  <c r="AH16" i="37" s="1"/>
  <c r="D14" i="37"/>
  <c r="D12" i="37"/>
  <c r="J12" i="37" s="1"/>
  <c r="P12" i="37" s="1"/>
  <c r="V12" i="37" s="1"/>
  <c r="AB12" i="37" s="1"/>
  <c r="AH12" i="37" s="1"/>
  <c r="AN12" i="37" s="1"/>
  <c r="AT12" i="37" s="1"/>
  <c r="AZ12" i="37" s="1"/>
  <c r="BF12" i="37" s="1"/>
  <c r="BL12" i="37" s="1"/>
  <c r="BR12" i="37" s="1"/>
  <c r="D10" i="37"/>
  <c r="D8" i="37"/>
  <c r="J10" i="37"/>
  <c r="P10" i="37" s="1"/>
  <c r="V10" i="37" s="1"/>
  <c r="AB10" i="37" s="1"/>
  <c r="AH10" i="37" s="1"/>
  <c r="AN10" i="37" s="1"/>
  <c r="AT10" i="37" s="1"/>
  <c r="AZ10" i="37" s="1"/>
  <c r="BF10" i="37" s="1"/>
  <c r="BL10" i="37" s="1"/>
  <c r="BR10" i="37" s="1"/>
  <c r="J8" i="37"/>
  <c r="P8" i="37" s="1"/>
  <c r="V8" i="37" s="1"/>
  <c r="AB8" i="37" s="1"/>
  <c r="AH8" i="37" s="1"/>
  <c r="AN8" i="37" s="1"/>
  <c r="AT8" i="37" s="1"/>
  <c r="AZ8" i="37" s="1"/>
  <c r="BF8" i="37" s="1"/>
  <c r="BL8" i="37" s="1"/>
  <c r="G24" i="40" l="1"/>
  <c r="I24" i="40" s="1"/>
  <c r="E27" i="40"/>
  <c r="AS10" i="40"/>
  <c r="AY10" i="40" s="1"/>
  <c r="BE10" i="40" s="1"/>
  <c r="BK10" i="40" s="1"/>
  <c r="BQ10" i="40" s="1"/>
  <c r="AG12" i="40"/>
  <c r="AM12" i="40" s="1"/>
  <c r="AS12" i="40" s="1"/>
  <c r="AY12" i="40" s="1"/>
  <c r="BE12" i="40" s="1"/>
  <c r="BK12" i="40" s="1"/>
  <c r="BQ12" i="40" s="1"/>
  <c r="O16" i="40"/>
  <c r="M24" i="40"/>
  <c r="O24" i="40" s="1"/>
  <c r="Q27" i="40" s="1"/>
  <c r="K27" i="40"/>
  <c r="H8" i="37"/>
  <c r="AN16" i="37"/>
  <c r="AT16" i="37" s="1"/>
  <c r="AZ16" i="37" s="1"/>
  <c r="AL16" i="37"/>
  <c r="AR16" i="37"/>
  <c r="J14" i="37"/>
  <c r="P14" i="37" s="1"/>
  <c r="V14" i="37" s="1"/>
  <c r="AB14" i="37" s="1"/>
  <c r="AH14" i="37" s="1"/>
  <c r="AN14" i="37" s="1"/>
  <c r="AT14" i="37" s="1"/>
  <c r="AZ14" i="37" s="1"/>
  <c r="BF14" i="37" s="1"/>
  <c r="BL14" i="37" s="1"/>
  <c r="BR14" i="37" s="1"/>
  <c r="BR8" i="37"/>
  <c r="BP8" i="37"/>
  <c r="AX8" i="37"/>
  <c r="Z16" i="37"/>
  <c r="N16" i="37"/>
  <c r="T16" i="37"/>
  <c r="AF16" i="37"/>
  <c r="Z8" i="37"/>
  <c r="F27" i="37"/>
  <c r="H16" i="37"/>
  <c r="H24" i="37"/>
  <c r="J24" i="37" s="1"/>
  <c r="BH49" i="36"/>
  <c r="BF47" i="36"/>
  <c r="BE47" i="36"/>
  <c r="BD49" i="36" s="1"/>
  <c r="BB49" i="36" s="1"/>
  <c r="AZ52" i="36" s="1"/>
  <c r="AZ47" i="36"/>
  <c r="AY47" i="36"/>
  <c r="AA47" i="36"/>
  <c r="AV38" i="36"/>
  <c r="AT36" i="36"/>
  <c r="AS36" i="36"/>
  <c r="AN36" i="36"/>
  <c r="AM36" i="36"/>
  <c r="U36" i="36"/>
  <c r="AJ27" i="36"/>
  <c r="AH25" i="36"/>
  <c r="AF27" i="36" s="1"/>
  <c r="AD27" i="36" s="1"/>
  <c r="AB30" i="36" s="1"/>
  <c r="AG25" i="36"/>
  <c r="AB25" i="36"/>
  <c r="AA25" i="36"/>
  <c r="O25" i="36"/>
  <c r="X16" i="36"/>
  <c r="V14" i="36"/>
  <c r="T16" i="36" s="1"/>
  <c r="R16" i="36" s="1"/>
  <c r="U14" i="36"/>
  <c r="P14" i="36"/>
  <c r="O14" i="36"/>
  <c r="J14" i="36"/>
  <c r="I14" i="36"/>
  <c r="S24" i="40" l="1"/>
  <c r="U24" i="40" s="1"/>
  <c r="W27" i="40" s="1"/>
  <c r="U16" i="40"/>
  <c r="N8" i="37"/>
  <c r="AL8" i="37"/>
  <c r="BJ8" i="37"/>
  <c r="BV8" i="37"/>
  <c r="AX16" i="37"/>
  <c r="BF16" i="37"/>
  <c r="BD16" i="37"/>
  <c r="L27" i="37"/>
  <c r="T8" i="37"/>
  <c r="AF8" i="37"/>
  <c r="AR8" i="37"/>
  <c r="BD8" i="37"/>
  <c r="N24" i="37"/>
  <c r="AH30" i="36"/>
  <c r="V19" i="36"/>
  <c r="AR38" i="36"/>
  <c r="AP38" i="36" s="1"/>
  <c r="AN41" i="36" s="1"/>
  <c r="AX49" i="36"/>
  <c r="AV49" i="36" s="1"/>
  <c r="N16" i="36"/>
  <c r="L16" i="36" s="1"/>
  <c r="P19" i="36"/>
  <c r="Z27" i="36"/>
  <c r="X27" i="36" s="1"/>
  <c r="AL38" i="36"/>
  <c r="AJ38" i="36" s="1"/>
  <c r="AT41" i="36"/>
  <c r="BF52" i="36"/>
  <c r="E3" i="32"/>
  <c r="E3" i="35"/>
  <c r="C5" i="35" s="1"/>
  <c r="A5" i="35" s="1"/>
  <c r="A6" i="35"/>
  <c r="C3" i="31"/>
  <c r="D3" i="31"/>
  <c r="K2" i="34"/>
  <c r="J2" i="34"/>
  <c r="I2" i="34"/>
  <c r="H2" i="34"/>
  <c r="K1" i="34"/>
  <c r="J1" i="34"/>
  <c r="I1" i="34"/>
  <c r="H1" i="34"/>
  <c r="G8" i="33"/>
  <c r="A5" i="33"/>
  <c r="B5" i="33"/>
  <c r="N20" i="33" s="1"/>
  <c r="C5" i="33"/>
  <c r="I8" i="33" s="1"/>
  <c r="D5" i="33"/>
  <c r="O18" i="33" s="1"/>
  <c r="P5" i="33"/>
  <c r="P19" i="33" s="1"/>
  <c r="O5" i="33"/>
  <c r="O17" i="33" s="1"/>
  <c r="N5" i="33"/>
  <c r="N15" i="33" s="1"/>
  <c r="M5" i="33"/>
  <c r="M13" i="33" s="1"/>
  <c r="L5" i="33"/>
  <c r="L11" i="33" s="1"/>
  <c r="K5" i="33"/>
  <c r="K9" i="33" s="1"/>
  <c r="I5" i="33"/>
  <c r="J5" i="33"/>
  <c r="J7" i="33" s="1"/>
  <c r="Y24" i="40" l="1"/>
  <c r="AA24" i="40" s="1"/>
  <c r="AC27" i="40" s="1"/>
  <c r="AA16" i="40"/>
  <c r="BL16" i="37"/>
  <c r="BJ16" i="37"/>
  <c r="P24" i="37"/>
  <c r="R27" i="37" s="1"/>
  <c r="E5" i="35"/>
  <c r="E9" i="35" s="1"/>
  <c r="J19" i="36"/>
  <c r="H16" i="36"/>
  <c r="D5" i="35"/>
  <c r="D7" i="35" s="1"/>
  <c r="D6" i="35"/>
  <c r="H5" i="35" s="1"/>
  <c r="F5" i="35"/>
  <c r="F11" i="35" s="1"/>
  <c r="H7" i="34"/>
  <c r="I5" i="34"/>
  <c r="J3" i="34"/>
  <c r="G9" i="34"/>
  <c r="I7" i="34"/>
  <c r="G5" i="34"/>
  <c r="K3" i="34"/>
  <c r="J5" i="34"/>
  <c r="H9" i="34"/>
  <c r="H5" i="34"/>
  <c r="G7" i="34"/>
  <c r="F9" i="34"/>
  <c r="I3" i="34"/>
  <c r="F7" i="34"/>
  <c r="E9" i="34"/>
  <c r="H3" i="34"/>
  <c r="J8" i="33"/>
  <c r="H8" i="33"/>
  <c r="P20" i="33"/>
  <c r="O20" i="33"/>
  <c r="M20" i="33"/>
  <c r="I12" i="33"/>
  <c r="J14" i="33"/>
  <c r="F6" i="33"/>
  <c r="K16" i="33"/>
  <c r="H10" i="33"/>
  <c r="L18" i="33"/>
  <c r="H6" i="33"/>
  <c r="K12" i="33"/>
  <c r="M16" i="33"/>
  <c r="J10" i="33"/>
  <c r="L14" i="33"/>
  <c r="N18" i="33"/>
  <c r="G6" i="33"/>
  <c r="I10" i="33"/>
  <c r="J12" i="33"/>
  <c r="K14" i="33"/>
  <c r="L16" i="33"/>
  <c r="M18" i="33"/>
  <c r="I6" i="33"/>
  <c r="K10" i="33"/>
  <c r="L12" i="33"/>
  <c r="M14" i="33"/>
  <c r="N16" i="33"/>
  <c r="E5" i="32"/>
  <c r="E9" i="32" s="1"/>
  <c r="A6" i="32"/>
  <c r="D5" i="32"/>
  <c r="D7" i="32" s="1"/>
  <c r="AE24" i="40" l="1"/>
  <c r="AG24" i="40" s="1"/>
  <c r="AI27" i="40" s="1"/>
  <c r="AG16" i="40"/>
  <c r="BR16" i="37"/>
  <c r="BV16" i="37" s="1"/>
  <c r="BP16" i="37"/>
  <c r="T24" i="37"/>
  <c r="V24" i="37" s="1"/>
  <c r="Z24" i="37" s="1"/>
  <c r="AB24" i="37" s="1"/>
  <c r="H21" i="36"/>
  <c r="H23" i="36" s="1"/>
  <c r="H19" i="36"/>
  <c r="C7" i="35"/>
  <c r="A7" i="35" s="1"/>
  <c r="D12" i="35"/>
  <c r="C8" i="35"/>
  <c r="A8" i="35" s="1"/>
  <c r="K6" i="33"/>
  <c r="H4" i="34"/>
  <c r="I4" i="34"/>
  <c r="J4" i="34"/>
  <c r="K4" i="34"/>
  <c r="C5" i="32"/>
  <c r="A5" i="32" s="1"/>
  <c r="D6" i="32" s="1"/>
  <c r="H5" i="32" s="1"/>
  <c r="F5" i="32"/>
  <c r="F11" i="32" s="1"/>
  <c r="C5" i="31"/>
  <c r="C7" i="31" s="1"/>
  <c r="B5" i="31"/>
  <c r="D5" i="31"/>
  <c r="D9" i="31" s="1"/>
  <c r="E5" i="31"/>
  <c r="E11" i="31" s="1"/>
  <c r="AK24" i="40" l="1"/>
  <c r="AM24" i="40" s="1"/>
  <c r="AO27" i="40" s="1"/>
  <c r="AM16" i="40"/>
  <c r="X27" i="37"/>
  <c r="AF24" i="37"/>
  <c r="AH24" i="37" s="1"/>
  <c r="AD27" i="37"/>
  <c r="J20" i="36"/>
  <c r="N19" i="36"/>
  <c r="H59" i="36"/>
  <c r="H3" i="36"/>
  <c r="E8" i="35"/>
  <c r="I5" i="35" s="1"/>
  <c r="C6" i="31"/>
  <c r="B7" i="31" s="1"/>
  <c r="C7" i="32"/>
  <c r="A7" i="32" s="1"/>
  <c r="I7" i="33"/>
  <c r="H7" i="33"/>
  <c r="G7" i="33"/>
  <c r="F7" i="33"/>
  <c r="I6" i="34"/>
  <c r="H6" i="34"/>
  <c r="J6" i="34"/>
  <c r="G6" i="34"/>
  <c r="F6" i="34"/>
  <c r="D12" i="32"/>
  <c r="C8" i="32"/>
  <c r="A8" i="32" s="1"/>
  <c r="AQ24" i="40" l="1"/>
  <c r="AS24" i="40" s="1"/>
  <c r="AU27" i="40" s="1"/>
  <c r="AS16" i="40"/>
  <c r="AJ27" i="37"/>
  <c r="AL24" i="37"/>
  <c r="AN24" i="37" s="1"/>
  <c r="T19" i="36"/>
  <c r="P20" i="36"/>
  <c r="P25" i="36" s="1"/>
  <c r="D10" i="35"/>
  <c r="A10" i="35" s="1"/>
  <c r="D9" i="35"/>
  <c r="C9" i="35"/>
  <c r="G5" i="31"/>
  <c r="E8" i="32"/>
  <c r="I5" i="32" s="1"/>
  <c r="D10" i="32" s="1"/>
  <c r="A10" i="32" s="1"/>
  <c r="G8" i="34"/>
  <c r="F8" i="34"/>
  <c r="I8" i="34"/>
  <c r="H8" i="34"/>
  <c r="E8" i="34"/>
  <c r="R5" i="33"/>
  <c r="AW24" i="40" l="1"/>
  <c r="AY24" i="40" s="1"/>
  <c r="BA27" i="40" s="1"/>
  <c r="AY16" i="40"/>
  <c r="AR24" i="37"/>
  <c r="AT24" i="37" s="1"/>
  <c r="AP27" i="37"/>
  <c r="V20" i="36"/>
  <c r="V25" i="36" s="1"/>
  <c r="T21" i="36"/>
  <c r="T23" i="36" s="1"/>
  <c r="U25" i="36" s="1"/>
  <c r="AA36" i="36" s="1"/>
  <c r="AG47" i="36" s="1"/>
  <c r="A9" i="35"/>
  <c r="F10" i="35" s="1"/>
  <c r="J5" i="35" s="1"/>
  <c r="C12" i="31"/>
  <c r="B8" i="31"/>
  <c r="C9" i="32"/>
  <c r="D9" i="32"/>
  <c r="L8" i="33"/>
  <c r="H10" i="34"/>
  <c r="D10" i="34"/>
  <c r="F10" i="34"/>
  <c r="G10" i="34"/>
  <c r="E10" i="34"/>
  <c r="BC24" i="40" l="1"/>
  <c r="BE24" i="40" s="1"/>
  <c r="BG27" i="40" s="1"/>
  <c r="BE16" i="40"/>
  <c r="AX24" i="37"/>
  <c r="AZ24" i="37" s="1"/>
  <c r="AV27" i="37"/>
  <c r="T27" i="36"/>
  <c r="R27" i="36" s="1"/>
  <c r="V30" i="36"/>
  <c r="D11" i="35"/>
  <c r="E12" i="35"/>
  <c r="A12" i="35" s="1"/>
  <c r="E11" i="35"/>
  <c r="D8" i="31"/>
  <c r="H5" i="31" s="1"/>
  <c r="C10" i="31" s="1"/>
  <c r="A9" i="32"/>
  <c r="F10" i="32" s="1"/>
  <c r="J5" i="32" s="1"/>
  <c r="E12" i="32" s="1"/>
  <c r="A12" i="32" s="1"/>
  <c r="I9" i="33"/>
  <c r="H9" i="33"/>
  <c r="G9" i="33"/>
  <c r="J9" i="33"/>
  <c r="BI24" i="40" l="1"/>
  <c r="BK24" i="40" s="1"/>
  <c r="BM27" i="40" s="1"/>
  <c r="BK16" i="40"/>
  <c r="BD24" i="37"/>
  <c r="BF24" i="37" s="1"/>
  <c r="BB27" i="37"/>
  <c r="P30" i="36"/>
  <c r="N27" i="36"/>
  <c r="A11" i="35"/>
  <c r="G12" i="35" s="1"/>
  <c r="K5" i="35" s="1"/>
  <c r="B9" i="31"/>
  <c r="C9" i="31"/>
  <c r="E11" i="32"/>
  <c r="D11" i="32"/>
  <c r="S5" i="33"/>
  <c r="BO24" i="40" l="1"/>
  <c r="BQ24" i="40" s="1"/>
  <c r="BS27" i="40" s="1"/>
  <c r="BQ16" i="40"/>
  <c r="BH27" i="37"/>
  <c r="BJ24" i="37"/>
  <c r="BL24" i="37" s="1"/>
  <c r="N32" i="36"/>
  <c r="N34" i="36" s="1"/>
  <c r="N30" i="36"/>
  <c r="L3" i="35"/>
  <c r="H3" i="35"/>
  <c r="D13" i="35"/>
  <c r="E13" i="35"/>
  <c r="F13" i="35"/>
  <c r="E10" i="31"/>
  <c r="C11" i="31" s="1"/>
  <c r="A11" i="32"/>
  <c r="G12" i="32" s="1"/>
  <c r="K5" i="32" s="1"/>
  <c r="H3" i="32" s="1"/>
  <c r="M10" i="33"/>
  <c r="BU24" i="40" l="1"/>
  <c r="BP24" i="37"/>
  <c r="BR24" i="37" s="1"/>
  <c r="BN27" i="37"/>
  <c r="P31" i="36"/>
  <c r="T30" i="36"/>
  <c r="N59" i="36"/>
  <c r="N3" i="36"/>
  <c r="N3" i="35"/>
  <c r="I5" i="31"/>
  <c r="D12" i="31" s="1"/>
  <c r="D11" i="31"/>
  <c r="E13" i="32"/>
  <c r="D13" i="32"/>
  <c r="L3" i="32"/>
  <c r="F13" i="32"/>
  <c r="K11" i="33"/>
  <c r="J11" i="33"/>
  <c r="I11" i="33"/>
  <c r="H11" i="33"/>
  <c r="BT27" i="37" l="1"/>
  <c r="BV24" i="37"/>
  <c r="Z30" i="36"/>
  <c r="V31" i="36"/>
  <c r="V36" i="36" s="1"/>
  <c r="N3" i="32"/>
  <c r="F12" i="31"/>
  <c r="C13" i="31" s="1"/>
  <c r="AK38" i="30"/>
  <c r="AI36" i="30"/>
  <c r="AG38" i="30" s="1"/>
  <c r="AE38" i="30" s="1"/>
  <c r="AH36" i="30"/>
  <c r="AC36" i="30"/>
  <c r="AB36" i="30"/>
  <c r="J36" i="30"/>
  <c r="AG41" i="30"/>
  <c r="AA41" i="30"/>
  <c r="U41" i="30"/>
  <c r="O41" i="30"/>
  <c r="I41" i="30"/>
  <c r="W25" i="30"/>
  <c r="Y27" i="30"/>
  <c r="V25" i="30"/>
  <c r="P25" i="30"/>
  <c r="Q25" i="30"/>
  <c r="D25" i="30"/>
  <c r="M16" i="30"/>
  <c r="K14" i="30"/>
  <c r="E14" i="30"/>
  <c r="J14" i="30"/>
  <c r="D14" i="30"/>
  <c r="BH49" i="29"/>
  <c r="BF47" i="29"/>
  <c r="BE47" i="29"/>
  <c r="AZ47" i="29"/>
  <c r="AY47" i="29"/>
  <c r="AA47" i="29"/>
  <c r="AN36" i="29"/>
  <c r="AV38" i="29"/>
  <c r="AT36" i="29"/>
  <c r="AS36" i="29"/>
  <c r="AM36" i="29"/>
  <c r="U36" i="29"/>
  <c r="AG25" i="29"/>
  <c r="AH25" i="29"/>
  <c r="AJ27" i="29"/>
  <c r="AB25" i="29"/>
  <c r="AA25" i="29"/>
  <c r="O25" i="29"/>
  <c r="X16" i="29"/>
  <c r="U14" i="29"/>
  <c r="I14" i="29"/>
  <c r="J14" i="29"/>
  <c r="P14" i="29"/>
  <c r="V14" i="29"/>
  <c r="O14" i="29"/>
  <c r="AY88" i="28"/>
  <c r="BZ90" i="28"/>
  <c r="BX88" i="28"/>
  <c r="BT79" i="28"/>
  <c r="BR77" i="28"/>
  <c r="AS77" i="28"/>
  <c r="BN68" i="28"/>
  <c r="BL66" i="28"/>
  <c r="AM66" i="28"/>
  <c r="BH57" i="28"/>
  <c r="BF55" i="28"/>
  <c r="AG55" i="28"/>
  <c r="BB46" i="28"/>
  <c r="AZ44" i="28"/>
  <c r="AA44" i="28"/>
  <c r="AV35" i="28"/>
  <c r="AT33" i="28"/>
  <c r="AP24" i="28"/>
  <c r="AN22" i="28"/>
  <c r="O22" i="28"/>
  <c r="U33" i="28" s="1"/>
  <c r="AJ13" i="28"/>
  <c r="AH11" i="28"/>
  <c r="AG11" i="28"/>
  <c r="AM22" i="28" s="1"/>
  <c r="AB11" i="28"/>
  <c r="AA11" i="28"/>
  <c r="AG22" i="28" s="1"/>
  <c r="AM33" i="28" s="1"/>
  <c r="AS44" i="28" s="1"/>
  <c r="AY55" i="28" s="1"/>
  <c r="BE66" i="28" s="1"/>
  <c r="BK77" i="28" s="1"/>
  <c r="BQ88" i="28" s="1"/>
  <c r="V11" i="28"/>
  <c r="U11" i="28"/>
  <c r="AA22" i="28" s="1"/>
  <c r="AG33" i="28" s="1"/>
  <c r="AM44" i="28" s="1"/>
  <c r="AS55" i="28" s="1"/>
  <c r="AY66" i="28" s="1"/>
  <c r="BE77" i="28" s="1"/>
  <c r="BK88" i="28" s="1"/>
  <c r="P11" i="28"/>
  <c r="O11" i="28"/>
  <c r="U22" i="28" s="1"/>
  <c r="AA33" i="28" s="1"/>
  <c r="AG44" i="28" s="1"/>
  <c r="AM55" i="28" s="1"/>
  <c r="AS66" i="28" s="1"/>
  <c r="AY77" i="28" s="1"/>
  <c r="BE88" i="28" s="1"/>
  <c r="J11" i="28"/>
  <c r="I11" i="28"/>
  <c r="P74" i="19"/>
  <c r="F74" i="19"/>
  <c r="F73" i="19"/>
  <c r="BX88" i="25"/>
  <c r="BR77" i="25"/>
  <c r="BN68" i="25"/>
  <c r="BL66" i="25"/>
  <c r="BF55" i="25"/>
  <c r="AZ44" i="25"/>
  <c r="AT33" i="25"/>
  <c r="O22" i="25"/>
  <c r="U33" i="25" s="1"/>
  <c r="AA44" i="25"/>
  <c r="AG55" i="25"/>
  <c r="AM66" i="25"/>
  <c r="AS77" i="25"/>
  <c r="AY88" i="25"/>
  <c r="AP24" i="25"/>
  <c r="AV35" i="25"/>
  <c r="BB46" i="25"/>
  <c r="BH57" i="25"/>
  <c r="BT79" i="25"/>
  <c r="BZ90" i="25"/>
  <c r="AN22" i="25"/>
  <c r="AH11" i="25"/>
  <c r="AG11" i="25"/>
  <c r="AM22" i="25" s="1"/>
  <c r="AS33" i="25" s="1"/>
  <c r="AY44" i="25" s="1"/>
  <c r="BE55" i="25" s="1"/>
  <c r="BK66" i="25" s="1"/>
  <c r="BQ77" i="25" s="1"/>
  <c r="BR82" i="25" s="1"/>
  <c r="AA11" i="25"/>
  <c r="AG22" i="25" s="1"/>
  <c r="AM33" i="25" s="1"/>
  <c r="AS44" i="25" s="1"/>
  <c r="AY55" i="25" s="1"/>
  <c r="BE66" i="25" s="1"/>
  <c r="BK77" i="25" s="1"/>
  <c r="BQ88" i="25" s="1"/>
  <c r="U11" i="25"/>
  <c r="AA22" i="25" s="1"/>
  <c r="AG33" i="25" s="1"/>
  <c r="AM44" i="25" s="1"/>
  <c r="AS55" i="25" s="1"/>
  <c r="AY66" i="25" s="1"/>
  <c r="BE77" i="25" s="1"/>
  <c r="BK88" i="25" s="1"/>
  <c r="O11" i="25"/>
  <c r="U22" i="25" s="1"/>
  <c r="AA33" i="25" s="1"/>
  <c r="AG44" i="25" s="1"/>
  <c r="AM55" i="25" s="1"/>
  <c r="AS66" i="25" s="1"/>
  <c r="AY77" i="25" s="1"/>
  <c r="BE88" i="25" s="1"/>
  <c r="AJ13" i="25"/>
  <c r="AB11" i="25"/>
  <c r="V11" i="25"/>
  <c r="P11" i="25"/>
  <c r="J11" i="25"/>
  <c r="I11" i="25"/>
  <c r="D9" i="23"/>
  <c r="D8" i="23"/>
  <c r="B5" i="23"/>
  <c r="AB40" i="26"/>
  <c r="M38" i="26"/>
  <c r="S38" i="26" s="1"/>
  <c r="Y38" i="26" s="1"/>
  <c r="Z39" i="26" s="1"/>
  <c r="G38" i="26"/>
  <c r="AH31" i="26"/>
  <c r="M29" i="26"/>
  <c r="S29" i="26" s="1"/>
  <c r="Y29" i="26" s="1"/>
  <c r="AE29" i="26" s="1"/>
  <c r="AF30" i="26" s="1"/>
  <c r="AN22" i="26"/>
  <c r="S20" i="26"/>
  <c r="Y20" i="26" s="1"/>
  <c r="AT13" i="26"/>
  <c r="AS11" i="26"/>
  <c r="AR11" i="26"/>
  <c r="AL20" i="26" s="1"/>
  <c r="AF29" i="26" s="1"/>
  <c r="Z38" i="26" s="1"/>
  <c r="AM11" i="26"/>
  <c r="AL11" i="26"/>
  <c r="AF20" i="26" s="1"/>
  <c r="Z29" i="26" s="1"/>
  <c r="T38" i="26" s="1"/>
  <c r="AG11" i="26"/>
  <c r="AF11" i="26"/>
  <c r="Z20" i="26" s="1"/>
  <c r="T29" i="26" s="1"/>
  <c r="N38" i="26" s="1"/>
  <c r="AA11" i="26"/>
  <c r="Z11" i="26"/>
  <c r="T20" i="26" s="1"/>
  <c r="N29" i="26" s="1"/>
  <c r="H38" i="26" s="1"/>
  <c r="Y11" i="26"/>
  <c r="Z12" i="26" s="1"/>
  <c r="N38" i="24"/>
  <c r="M38" i="24"/>
  <c r="S38" i="24" s="1"/>
  <c r="Y38" i="24" s="1"/>
  <c r="T29" i="24"/>
  <c r="AB40" i="24"/>
  <c r="AH31" i="24"/>
  <c r="AN22" i="24"/>
  <c r="G38" i="24"/>
  <c r="M29" i="24"/>
  <c r="S20" i="24"/>
  <c r="Y20" i="24" s="1"/>
  <c r="AE20" i="24" s="1"/>
  <c r="Y11" i="24"/>
  <c r="AE11" i="24" s="1"/>
  <c r="AK11" i="24" s="1"/>
  <c r="AQ11" i="24" s="1"/>
  <c r="Z11" i="24"/>
  <c r="Z12" i="24" s="1"/>
  <c r="AF11" i="24"/>
  <c r="Z20" i="24" s="1"/>
  <c r="AL11" i="24"/>
  <c r="AF20" i="24" s="1"/>
  <c r="Z29" i="24" s="1"/>
  <c r="T38" i="24" s="1"/>
  <c r="AR11" i="24"/>
  <c r="AL20" i="24" s="1"/>
  <c r="AF29" i="24" s="1"/>
  <c r="AA11" i="24"/>
  <c r="AG11" i="24"/>
  <c r="AM11" i="24"/>
  <c r="AS11" i="24"/>
  <c r="AT13" i="24"/>
  <c r="M64" i="19"/>
  <c r="M65" i="19"/>
  <c r="M66" i="19"/>
  <c r="M62" i="19"/>
  <c r="M63" i="19"/>
  <c r="M60" i="19"/>
  <c r="M61" i="19"/>
  <c r="M58" i="19"/>
  <c r="M59" i="19"/>
  <c r="M56" i="19"/>
  <c r="M57" i="19"/>
  <c r="M54" i="19"/>
  <c r="M55" i="19"/>
  <c r="M52" i="19"/>
  <c r="M53" i="19"/>
  <c r="M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51" i="19"/>
  <c r="K59" i="19"/>
  <c r="K60" i="19"/>
  <c r="K61" i="19"/>
  <c r="K62" i="19"/>
  <c r="K63" i="19"/>
  <c r="K64" i="19"/>
  <c r="K65" i="19"/>
  <c r="K66" i="19"/>
  <c r="K57" i="19"/>
  <c r="K58" i="19"/>
  <c r="K56" i="19"/>
  <c r="K55" i="19"/>
  <c r="K53" i="19"/>
  <c r="K54" i="19"/>
  <c r="K52" i="19"/>
  <c r="K51" i="19"/>
  <c r="Q57" i="19"/>
  <c r="Q56" i="19"/>
  <c r="O53" i="19"/>
  <c r="J45" i="19"/>
  <c r="J44" i="19"/>
  <c r="J43" i="19"/>
  <c r="J42" i="19"/>
  <c r="J40" i="19"/>
  <c r="J41" i="19"/>
  <c r="J39" i="19"/>
  <c r="J38" i="19"/>
  <c r="I39" i="19"/>
  <c r="I40" i="19"/>
  <c r="I41" i="19"/>
  <c r="I42" i="19"/>
  <c r="I43" i="19"/>
  <c r="I44" i="19"/>
  <c r="I45" i="19"/>
  <c r="I38" i="19"/>
  <c r="Q42" i="19"/>
  <c r="O40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16" i="19"/>
  <c r="Q17" i="19"/>
  <c r="R22" i="19" s="1"/>
  <c r="I3" i="19"/>
  <c r="I4" i="19"/>
  <c r="I5" i="19"/>
  <c r="I6" i="19"/>
  <c r="I7" i="19"/>
  <c r="I8" i="19"/>
  <c r="I9" i="19"/>
  <c r="I10" i="19"/>
  <c r="J3" i="19"/>
  <c r="J4" i="19"/>
  <c r="J5" i="19"/>
  <c r="J6" i="19"/>
  <c r="J7" i="19"/>
  <c r="J8" i="19"/>
  <c r="J9" i="19"/>
  <c r="J10" i="19"/>
  <c r="Q7" i="19"/>
  <c r="O5" i="19"/>
  <c r="D1" i="10"/>
  <c r="D2" i="10"/>
  <c r="D4" i="20"/>
  <c r="E9" i="20" s="1"/>
  <c r="Z21" i="26" l="1"/>
  <c r="AE20" i="26"/>
  <c r="AK20" i="26" s="1"/>
  <c r="AF21" i="24"/>
  <c r="AK20" i="24"/>
  <c r="T20" i="24"/>
  <c r="N39" i="26"/>
  <c r="BW88" i="25"/>
  <c r="U27" i="30"/>
  <c r="S27" i="30" s="1"/>
  <c r="N39" i="24"/>
  <c r="Z21" i="24"/>
  <c r="AE11" i="26"/>
  <c r="AB31" i="36"/>
  <c r="AB36" i="36" s="1"/>
  <c r="AF30" i="36"/>
  <c r="D13" i="31"/>
  <c r="E13" i="31"/>
  <c r="J5" i="31"/>
  <c r="G3" i="31" s="1"/>
  <c r="AI41" i="30"/>
  <c r="K19" i="30"/>
  <c r="AC41" i="30"/>
  <c r="AA38" i="30"/>
  <c r="Y38" i="30" s="1"/>
  <c r="W30" i="30"/>
  <c r="I16" i="30"/>
  <c r="Q30" i="30"/>
  <c r="O27" i="30"/>
  <c r="M27" i="30" s="1"/>
  <c r="BF52" i="29"/>
  <c r="BD49" i="29"/>
  <c r="BB49" i="29" s="1"/>
  <c r="AH16" i="28"/>
  <c r="AF13" i="28"/>
  <c r="AD13" i="28" s="1"/>
  <c r="Z13" i="28" s="1"/>
  <c r="X13" i="28" s="1"/>
  <c r="V16" i="28" s="1"/>
  <c r="AN27" i="28"/>
  <c r="AS33" i="28"/>
  <c r="AY44" i="28" s="1"/>
  <c r="BE55" i="28" s="1"/>
  <c r="BK66" i="28" s="1"/>
  <c r="AL24" i="28"/>
  <c r="AJ24" i="28" s="1"/>
  <c r="AB16" i="28"/>
  <c r="AN27" i="25"/>
  <c r="AT38" i="25"/>
  <c r="BD57" i="25"/>
  <c r="BB57" i="25" s="1"/>
  <c r="AZ49" i="25"/>
  <c r="BP79" i="25"/>
  <c r="BN79" i="25" s="1"/>
  <c r="AX46" i="25"/>
  <c r="AV46" i="25" s="1"/>
  <c r="AR35" i="25"/>
  <c r="AP35" i="25" s="1"/>
  <c r="BF60" i="25"/>
  <c r="AL24" i="25"/>
  <c r="AJ24" i="25" s="1"/>
  <c r="AF13" i="25"/>
  <c r="AD13" i="25" s="1"/>
  <c r="AB16" i="25" s="1"/>
  <c r="AH16" i="25"/>
  <c r="N30" i="26"/>
  <c r="Z30" i="26"/>
  <c r="H39" i="26"/>
  <c r="T21" i="26"/>
  <c r="AL21" i="26"/>
  <c r="T30" i="26"/>
  <c r="T39" i="26"/>
  <c r="B7" i="20"/>
  <c r="S29" i="24"/>
  <c r="Z38" i="24"/>
  <c r="Z39" i="24" s="1"/>
  <c r="T39" i="24"/>
  <c r="AR12" i="24"/>
  <c r="AP15" i="24" s="1"/>
  <c r="AN13" i="24" s="1"/>
  <c r="AL21" i="24"/>
  <c r="AF12" i="24"/>
  <c r="AL12" i="24"/>
  <c r="AS17" i="24"/>
  <c r="AS47" i="24" s="1"/>
  <c r="AS3" i="24" s="1"/>
  <c r="O20" i="19"/>
  <c r="C5" i="15"/>
  <c r="C5" i="17"/>
  <c r="Y8" i="18"/>
  <c r="X6" i="18"/>
  <c r="V6" i="18"/>
  <c r="R6" i="18"/>
  <c r="P6" i="18"/>
  <c r="L6" i="18"/>
  <c r="J6" i="18"/>
  <c r="F6" i="18"/>
  <c r="D6" i="18"/>
  <c r="E7" i="17"/>
  <c r="E7" i="15"/>
  <c r="D6" i="16"/>
  <c r="J6" i="16"/>
  <c r="P6" i="16"/>
  <c r="V6" i="16"/>
  <c r="F6" i="16"/>
  <c r="L6" i="16"/>
  <c r="R6" i="16"/>
  <c r="X6" i="16"/>
  <c r="Y8" i="16"/>
  <c r="D9" i="12"/>
  <c r="AK11" i="26" l="1"/>
  <c r="AF12" i="26"/>
  <c r="AF21" i="26"/>
  <c r="T21" i="24"/>
  <c r="N29" i="24"/>
  <c r="AH31" i="36"/>
  <c r="AH36" i="36" s="1"/>
  <c r="AF32" i="36"/>
  <c r="AF34" i="36" s="1"/>
  <c r="AG36" i="36" s="1"/>
  <c r="AM47" i="36" s="1"/>
  <c r="G16" i="30"/>
  <c r="C16" i="30" s="1"/>
  <c r="AR38" i="29"/>
  <c r="AP38" i="29" s="1"/>
  <c r="AT41" i="29"/>
  <c r="T13" i="28"/>
  <c r="R13" i="28" s="1"/>
  <c r="P16" i="28" s="1"/>
  <c r="BD57" i="28"/>
  <c r="BB57" i="28" s="1"/>
  <c r="BQ77" i="28"/>
  <c r="BJ68" i="28"/>
  <c r="BH68" i="28" s="1"/>
  <c r="AZ49" i="28"/>
  <c r="BF60" i="28"/>
  <c r="AT38" i="28"/>
  <c r="AX46" i="28"/>
  <c r="AV46" i="28" s="1"/>
  <c r="BL71" i="28"/>
  <c r="AR35" i="28"/>
  <c r="AP35" i="28" s="1"/>
  <c r="Z13" i="25"/>
  <c r="X13" i="25" s="1"/>
  <c r="T13" i="25" s="1"/>
  <c r="R13" i="25" s="1"/>
  <c r="P16" i="25" s="1"/>
  <c r="T30" i="24"/>
  <c r="Y29" i="24"/>
  <c r="AJ15" i="24"/>
  <c r="AH13" i="24" s="1"/>
  <c r="AD15" i="24" s="1"/>
  <c r="AB13" i="24" s="1"/>
  <c r="AM17" i="24"/>
  <c r="AM20" i="24" s="1"/>
  <c r="AJ24" i="24" s="1"/>
  <c r="AH22" i="24" s="1"/>
  <c r="U8" i="16"/>
  <c r="S8" i="16" s="1"/>
  <c r="U8" i="18"/>
  <c r="S8" i="18" s="1"/>
  <c r="Q10" i="18" s="1"/>
  <c r="Q3" i="18" s="1"/>
  <c r="W10" i="18"/>
  <c r="R3" i="18" s="1"/>
  <c r="W10" i="16"/>
  <c r="R3" i="16" s="1"/>
  <c r="AR32" i="13"/>
  <c r="AZ32" i="13"/>
  <c r="T36" i="13"/>
  <c r="T38" i="13" s="1"/>
  <c r="T42" i="13" s="1"/>
  <c r="AJ32" i="13"/>
  <c r="AL33" i="13" s="1"/>
  <c r="AL40" i="13" s="1"/>
  <c r="U27" i="13"/>
  <c r="T29" i="13" s="1"/>
  <c r="AB32" i="13" s="1"/>
  <c r="AD33" i="13" s="1"/>
  <c r="AD40" i="13" s="1"/>
  <c r="M17" i="13"/>
  <c r="X9" i="13"/>
  <c r="AN19" i="13"/>
  <c r="BD29" i="13"/>
  <c r="BA27" i="13"/>
  <c r="AS27" i="13"/>
  <c r="AK17" i="13"/>
  <c r="AC17" i="13"/>
  <c r="U7" i="13"/>
  <c r="M7" i="13"/>
  <c r="F7" i="13"/>
  <c r="E7" i="13"/>
  <c r="BB27" i="13"/>
  <c r="AT27" i="13"/>
  <c r="AL17" i="13"/>
  <c r="AJ19" i="13" s="1"/>
  <c r="AF19" i="13" s="1"/>
  <c r="AD17" i="13"/>
  <c r="V7" i="13"/>
  <c r="T9" i="13" s="1"/>
  <c r="P9" i="13" s="1"/>
  <c r="N11" i="13" s="1"/>
  <c r="N7" i="13"/>
  <c r="V33" i="13"/>
  <c r="V40" i="13" s="1"/>
  <c r="AL31" i="13"/>
  <c r="AD31" i="13"/>
  <c r="V31" i="13"/>
  <c r="AZ29" i="13"/>
  <c r="AJ29" i="13"/>
  <c r="AB29" i="13"/>
  <c r="AG17" i="24" l="1"/>
  <c r="AG20" i="24" s="1"/>
  <c r="AG26" i="24" s="1"/>
  <c r="AG29" i="24" s="1"/>
  <c r="V16" i="25"/>
  <c r="H38" i="24"/>
  <c r="H39" i="24" s="1"/>
  <c r="N30" i="24"/>
  <c r="AL12" i="26"/>
  <c r="AQ11" i="26"/>
  <c r="AR12" i="26" s="1"/>
  <c r="V11" i="13"/>
  <c r="AF38" i="36"/>
  <c r="AD38" i="36" s="1"/>
  <c r="AH41" i="36"/>
  <c r="B22" i="30"/>
  <c r="B24" i="30" s="1"/>
  <c r="C3" i="30" s="1"/>
  <c r="C19" i="30"/>
  <c r="P36" i="30"/>
  <c r="I19" i="30"/>
  <c r="J25" i="30"/>
  <c r="E19" i="30"/>
  <c r="V19" i="29"/>
  <c r="T16" i="29"/>
  <c r="R16" i="29" s="1"/>
  <c r="AX49" i="29"/>
  <c r="AV49" i="29" s="1"/>
  <c r="AZ52" i="29"/>
  <c r="N13" i="28"/>
  <c r="L13" i="28" s="1"/>
  <c r="J16" i="28" s="1"/>
  <c r="BW88" i="28"/>
  <c r="BR82" i="28"/>
  <c r="BP79" i="28"/>
  <c r="BN79" i="28" s="1"/>
  <c r="N13" i="25"/>
  <c r="L13" i="25" s="1"/>
  <c r="H13" i="25" s="1"/>
  <c r="H18" i="25" s="1"/>
  <c r="H20" i="25" s="1"/>
  <c r="AE29" i="24"/>
  <c r="AF30" i="24" s="1"/>
  <c r="Z30" i="24"/>
  <c r="AM26" i="24"/>
  <c r="AM47" i="24" s="1"/>
  <c r="AM3" i="24" s="1"/>
  <c r="AD24" i="24"/>
  <c r="AB22" i="24" s="1"/>
  <c r="AA17" i="24"/>
  <c r="AA20" i="24" s="1"/>
  <c r="X15" i="24"/>
  <c r="U20" i="24" s="1"/>
  <c r="O8" i="16"/>
  <c r="M8" i="16" s="1"/>
  <c r="Q10" i="16"/>
  <c r="Q3" i="16" s="1"/>
  <c r="O8" i="18"/>
  <c r="M8" i="18" s="1"/>
  <c r="K10" i="18" s="1"/>
  <c r="P3" i="18" s="1"/>
  <c r="AD21" i="13"/>
  <c r="AB19" i="13"/>
  <c r="X19" i="13" s="1"/>
  <c r="L9" i="13"/>
  <c r="H9" i="13" s="1"/>
  <c r="F11" i="13" s="1"/>
  <c r="AT31" i="13"/>
  <c r="BB31" i="13"/>
  <c r="BB33" i="13"/>
  <c r="BB40" i="13" s="1"/>
  <c r="AT33" i="13"/>
  <c r="AT40" i="13" s="1"/>
  <c r="AR29" i="13"/>
  <c r="AL21" i="13"/>
  <c r="BB49" i="12"/>
  <c r="AB47" i="12"/>
  <c r="T38" i="12"/>
  <c r="L28" i="12"/>
  <c r="D18" i="12"/>
  <c r="BR43" i="12"/>
  <c r="BR49" i="12" s="1"/>
  <c r="BR41" i="12"/>
  <c r="BP39" i="12"/>
  <c r="BJ43" i="12"/>
  <c r="BJ49" i="12" s="1"/>
  <c r="BJ41" i="12"/>
  <c r="BH39" i="12"/>
  <c r="BB43" i="12"/>
  <c r="BB41" i="12"/>
  <c r="AZ39" i="12"/>
  <c r="AT43" i="12"/>
  <c r="AT49" i="12" s="1"/>
  <c r="AT41" i="12"/>
  <c r="AR39" i="12"/>
  <c r="AL43" i="12"/>
  <c r="AL49" i="12" s="1"/>
  <c r="AL41" i="12"/>
  <c r="AJ39" i="12"/>
  <c r="AD43" i="12"/>
  <c r="AD49" i="12" s="1"/>
  <c r="AD41" i="12"/>
  <c r="AB39" i="12"/>
  <c r="BB33" i="12"/>
  <c r="BB31" i="12"/>
  <c r="AZ29" i="12"/>
  <c r="AT33" i="12"/>
  <c r="AT31" i="12"/>
  <c r="AR29" i="12"/>
  <c r="AL33" i="12"/>
  <c r="AL31" i="12"/>
  <c r="AJ29" i="12"/>
  <c r="AD33" i="12"/>
  <c r="AD31" i="12"/>
  <c r="AB29" i="12"/>
  <c r="V33" i="12"/>
  <c r="V31" i="12"/>
  <c r="T29" i="12"/>
  <c r="AL23" i="12"/>
  <c r="AL21" i="12"/>
  <c r="AJ19" i="12"/>
  <c r="AD23" i="12"/>
  <c r="AD21" i="12"/>
  <c r="AB19" i="12"/>
  <c r="V23" i="12"/>
  <c r="V21" i="12"/>
  <c r="T19" i="12"/>
  <c r="N23" i="12"/>
  <c r="N21" i="12"/>
  <c r="L19" i="12"/>
  <c r="V13" i="12"/>
  <c r="V11" i="12"/>
  <c r="T9" i="12"/>
  <c r="N13" i="12"/>
  <c r="N11" i="12"/>
  <c r="L9" i="12"/>
  <c r="F13" i="12"/>
  <c r="F11" i="12"/>
  <c r="BJ15" i="9"/>
  <c r="BH11" i="9"/>
  <c r="BJ13" i="9"/>
  <c r="H3" i="25" l="1"/>
  <c r="H101" i="25"/>
  <c r="F13" i="13"/>
  <c r="C49" i="30"/>
  <c r="AP15" i="26"/>
  <c r="AN13" i="26" s="1"/>
  <c r="AM17" i="26" s="1"/>
  <c r="AM20" i="26" s="1"/>
  <c r="AS17" i="26"/>
  <c r="AS47" i="26" s="1"/>
  <c r="AS3" i="26" s="1"/>
  <c r="J16" i="25"/>
  <c r="AB41" i="36"/>
  <c r="Z38" i="36"/>
  <c r="X38" i="36" s="1"/>
  <c r="P19" i="29"/>
  <c r="N16" i="29"/>
  <c r="L16" i="29" s="1"/>
  <c r="H13" i="28"/>
  <c r="BX93" i="28"/>
  <c r="BV90" i="28"/>
  <c r="BT90" i="28" s="1"/>
  <c r="H16" i="25"/>
  <c r="N16" i="25" s="1"/>
  <c r="T16" i="25" s="1"/>
  <c r="J17" i="25"/>
  <c r="AG35" i="24"/>
  <c r="AG47" i="24" s="1"/>
  <c r="AG3" i="24" s="1"/>
  <c r="AD33" i="24"/>
  <c r="AB31" i="24" s="1"/>
  <c r="AA26" i="24"/>
  <c r="AA29" i="24" s="1"/>
  <c r="X24" i="24"/>
  <c r="V22" i="24" s="1"/>
  <c r="U26" i="24" s="1"/>
  <c r="U29" i="24" s="1"/>
  <c r="K10" i="16"/>
  <c r="P3" i="16" s="1"/>
  <c r="I8" i="16"/>
  <c r="G8" i="16" s="1"/>
  <c r="E10" i="16" s="1"/>
  <c r="O3" i="16" s="1"/>
  <c r="I8" i="18"/>
  <c r="G8" i="18" s="1"/>
  <c r="E10" i="18" s="1"/>
  <c r="O3" i="18" s="1"/>
  <c r="D9" i="13"/>
  <c r="AZ11" i="9"/>
  <c r="BB16" i="9"/>
  <c r="BB15" i="9"/>
  <c r="AT15" i="9"/>
  <c r="AT16" i="9"/>
  <c r="AR11" i="9"/>
  <c r="AR15" i="9"/>
  <c r="AV12" i="9"/>
  <c r="AT9" i="9"/>
  <c r="AS9" i="9"/>
  <c r="AJ15" i="26" l="1"/>
  <c r="AH13" i="26" s="1"/>
  <c r="AJ24" i="26"/>
  <c r="AH22" i="26" s="1"/>
  <c r="AM26" i="26"/>
  <c r="AM47" i="26" s="1"/>
  <c r="AM3" i="26" s="1"/>
  <c r="V41" i="36"/>
  <c r="T38" i="36"/>
  <c r="K20" i="30"/>
  <c r="K25" i="30" s="1"/>
  <c r="J19" i="29"/>
  <c r="H16" i="29"/>
  <c r="H19" i="29" s="1"/>
  <c r="H16" i="28"/>
  <c r="H18" i="28"/>
  <c r="H20" i="28" s="1"/>
  <c r="P17" i="25"/>
  <c r="P22" i="25" s="1"/>
  <c r="Z16" i="25"/>
  <c r="V17" i="25"/>
  <c r="V22" i="25" s="1"/>
  <c r="AA35" i="24"/>
  <c r="AA38" i="24" s="1"/>
  <c r="AA44" i="24" s="1"/>
  <c r="AA47" i="24" s="1"/>
  <c r="AA3" i="24" s="1"/>
  <c r="X33" i="24"/>
  <c r="V31" i="24" s="1"/>
  <c r="R33" i="24" s="1"/>
  <c r="P31" i="24" s="1"/>
  <c r="O35" i="24" s="1"/>
  <c r="O38" i="24" s="1"/>
  <c r="R24" i="24"/>
  <c r="O29" i="24" s="1"/>
  <c r="C8" i="16"/>
  <c r="N3" i="16" s="1"/>
  <c r="C8" i="18"/>
  <c r="N3" i="18" s="1"/>
  <c r="L12" i="13"/>
  <c r="N13" i="13" s="1"/>
  <c r="N17" i="13" s="1"/>
  <c r="D16" i="13"/>
  <c r="D18" i="13" s="1"/>
  <c r="D42" i="13" s="1"/>
  <c r="T12" i="13"/>
  <c r="V13" i="13" s="1"/>
  <c r="V17" i="13" s="1"/>
  <c r="D51" i="12"/>
  <c r="E8" i="9"/>
  <c r="M20" i="9"/>
  <c r="U32" i="9"/>
  <c r="AC44" i="9"/>
  <c r="X42" i="24" l="1"/>
  <c r="V40" i="24" s="1"/>
  <c r="AD15" i="26"/>
  <c r="AB13" i="26" s="1"/>
  <c r="AG17" i="26"/>
  <c r="AG20" i="26" s="1"/>
  <c r="AD24" i="26" s="1"/>
  <c r="AB22" i="26" s="1"/>
  <c r="T41" i="36"/>
  <c r="T43" i="36"/>
  <c r="T45" i="36" s="1"/>
  <c r="E20" i="30"/>
  <c r="E25" i="30" s="1"/>
  <c r="H21" i="29"/>
  <c r="H23" i="29" s="1"/>
  <c r="J17" i="28"/>
  <c r="N16" i="28"/>
  <c r="H101" i="28"/>
  <c r="H3" i="28"/>
  <c r="AB17" i="25"/>
  <c r="AB22" i="25" s="1"/>
  <c r="AF16" i="25"/>
  <c r="AH17" i="25" s="1"/>
  <c r="AH22" i="25" s="1"/>
  <c r="U35" i="24"/>
  <c r="U38" i="24" s="1"/>
  <c r="L33" i="24"/>
  <c r="I38" i="24" s="1"/>
  <c r="V21" i="13"/>
  <c r="T19" i="13"/>
  <c r="P19" i="13" s="1"/>
  <c r="N21" i="13" s="1"/>
  <c r="L19" i="13"/>
  <c r="X11" i="9"/>
  <c r="AN23" i="9"/>
  <c r="BD35" i="9"/>
  <c r="BD36" i="9" s="1"/>
  <c r="BT47" i="9"/>
  <c r="BT48" i="9" s="1"/>
  <c r="BQ44" i="9"/>
  <c r="BQ45" i="9" s="1"/>
  <c r="BJ44" i="9"/>
  <c r="BJ45" i="9" s="1"/>
  <c r="BI44" i="9"/>
  <c r="BI45" i="9" s="1"/>
  <c r="BB32" i="9"/>
  <c r="BB33" i="9" s="1"/>
  <c r="BA32" i="9"/>
  <c r="BA33" i="9" s="1"/>
  <c r="AS32" i="9"/>
  <c r="BR44" i="9"/>
  <c r="BR45" i="9" s="1"/>
  <c r="AT32" i="9"/>
  <c r="AL20" i="9"/>
  <c r="AK20" i="9"/>
  <c r="AC20" i="9"/>
  <c r="AD20" i="9"/>
  <c r="BL48" i="9"/>
  <c r="R42" i="24" l="1"/>
  <c r="P40" i="24" s="1"/>
  <c r="O44" i="24" s="1"/>
  <c r="O47" i="24" s="1"/>
  <c r="O3" i="24" s="1"/>
  <c r="N19" i="29"/>
  <c r="T19" i="29" s="1"/>
  <c r="U25" i="29"/>
  <c r="X15" i="26"/>
  <c r="U20" i="26" s="1"/>
  <c r="R24" i="26" s="1"/>
  <c r="O29" i="26" s="1"/>
  <c r="AA17" i="26"/>
  <c r="AA20" i="26" s="1"/>
  <c r="X24" i="26" s="1"/>
  <c r="V22" i="26" s="1"/>
  <c r="AG26" i="26"/>
  <c r="AG29" i="26" s="1"/>
  <c r="T59" i="36"/>
  <c r="T3" i="36"/>
  <c r="V42" i="36"/>
  <c r="Z41" i="36"/>
  <c r="H3" i="29"/>
  <c r="H59" i="29"/>
  <c r="I27" i="30"/>
  <c r="G27" i="30" s="1"/>
  <c r="E30" i="30" s="1"/>
  <c r="K30" i="30"/>
  <c r="J20" i="29"/>
  <c r="T16" i="28"/>
  <c r="P17" i="28"/>
  <c r="P22" i="28" s="1"/>
  <c r="AH27" i="25"/>
  <c r="AF24" i="25"/>
  <c r="AD24" i="25" s="1"/>
  <c r="AB27" i="25" s="1"/>
  <c r="L42" i="24"/>
  <c r="J40" i="24" s="1"/>
  <c r="I44" i="24" s="1"/>
  <c r="I47" i="24" s="1"/>
  <c r="I3" i="24" s="1"/>
  <c r="U44" i="24"/>
  <c r="U47" i="24" s="1"/>
  <c r="U3" i="24" s="1"/>
  <c r="L26" i="13"/>
  <c r="L28" i="13" s="1"/>
  <c r="L42" i="13" s="1"/>
  <c r="AJ22" i="13"/>
  <c r="AL23" i="13" s="1"/>
  <c r="L22" i="13"/>
  <c r="N23" i="13" s="1"/>
  <c r="AB22" i="13"/>
  <c r="AD23" i="13" s="1"/>
  <c r="T22" i="13"/>
  <c r="V23" i="13" s="1"/>
  <c r="BP47" i="9"/>
  <c r="AZ35" i="9"/>
  <c r="AV35" i="9" s="1"/>
  <c r="AV36" i="9" s="1"/>
  <c r="BH47" i="9"/>
  <c r="BD48" i="9"/>
  <c r="AT33" i="9"/>
  <c r="AN24" i="9"/>
  <c r="AL21" i="9"/>
  <c r="AK32" i="9"/>
  <c r="U20" i="9"/>
  <c r="U21" i="9" s="1"/>
  <c r="V8" i="9"/>
  <c r="V9" i="9" s="1"/>
  <c r="U8" i="9"/>
  <c r="U9" i="9" s="1"/>
  <c r="N8" i="9"/>
  <c r="N9" i="9" s="1"/>
  <c r="M8" i="9"/>
  <c r="M9" i="9" s="1"/>
  <c r="F8" i="9"/>
  <c r="F9" i="9" s="1"/>
  <c r="E9" i="9"/>
  <c r="AA26" i="26" l="1"/>
  <c r="AA29" i="26" s="1"/>
  <c r="X33" i="26" s="1"/>
  <c r="V31" i="26" s="1"/>
  <c r="U35" i="26" s="1"/>
  <c r="U38" i="26" s="1"/>
  <c r="AD33" i="26"/>
  <c r="AB31" i="26" s="1"/>
  <c r="AG35" i="26"/>
  <c r="AG47" i="26" s="1"/>
  <c r="AG3" i="26" s="1"/>
  <c r="U26" i="26"/>
  <c r="U29" i="26" s="1"/>
  <c r="AA36" i="29"/>
  <c r="AG47" i="29" s="1"/>
  <c r="AF41" i="36"/>
  <c r="AB42" i="36"/>
  <c r="AB47" i="36" s="1"/>
  <c r="C27" i="30"/>
  <c r="P20" i="29"/>
  <c r="P25" i="29" s="1"/>
  <c r="V17" i="28"/>
  <c r="V22" i="28" s="1"/>
  <c r="Z16" i="28"/>
  <c r="Z24" i="25"/>
  <c r="X24" i="25" s="1"/>
  <c r="F42" i="24"/>
  <c r="C47" i="24" s="1"/>
  <c r="C3" i="24" s="1"/>
  <c r="AC32" i="9"/>
  <c r="AK44" i="9" s="1"/>
  <c r="AK45" i="9" s="1"/>
  <c r="AC45" i="9"/>
  <c r="U33" i="9"/>
  <c r="AS44" i="9"/>
  <c r="AS45" i="9" s="1"/>
  <c r="AK33" i="9"/>
  <c r="X12" i="9"/>
  <c r="T11" i="9" s="1"/>
  <c r="P11" i="9" s="1"/>
  <c r="AC21" i="9"/>
  <c r="M21" i="9"/>
  <c r="AE19" i="7"/>
  <c r="AM31" i="7" s="1"/>
  <c r="AU43" i="7" s="1"/>
  <c r="AU44" i="7" s="1"/>
  <c r="BF47" i="7"/>
  <c r="BD43" i="7"/>
  <c r="BD44" i="7" s="1"/>
  <c r="AX35" i="7"/>
  <c r="AV31" i="7"/>
  <c r="AV32" i="7" s="1"/>
  <c r="AP23" i="7"/>
  <c r="AN19" i="7"/>
  <c r="AN20" i="7" s="1"/>
  <c r="W19" i="7"/>
  <c r="AE31" i="7" s="1"/>
  <c r="O19" i="7"/>
  <c r="O20" i="7" s="1"/>
  <c r="AH11" i="7"/>
  <c r="AF7" i="7"/>
  <c r="AF8" i="7" s="1"/>
  <c r="AE7" i="7"/>
  <c r="AM19" i="7" s="1"/>
  <c r="X7" i="7"/>
  <c r="X8" i="7" s="1"/>
  <c r="W7" i="7"/>
  <c r="W8" i="7" s="1"/>
  <c r="P7" i="7"/>
  <c r="P8" i="7" s="1"/>
  <c r="O7" i="7"/>
  <c r="O8" i="7" s="1"/>
  <c r="H7" i="7"/>
  <c r="H8" i="7" s="1"/>
  <c r="G7" i="7"/>
  <c r="G8" i="7" s="1"/>
  <c r="R33" i="26" l="1"/>
  <c r="P31" i="26" s="1"/>
  <c r="AA35" i="26"/>
  <c r="AA38" i="26" s="1"/>
  <c r="AH42" i="36"/>
  <c r="AH47" i="36" s="1"/>
  <c r="AL41" i="36"/>
  <c r="C32" i="30"/>
  <c r="C34" i="30" s="1"/>
  <c r="C30" i="30"/>
  <c r="V36" i="30"/>
  <c r="V20" i="29"/>
  <c r="V25" i="29" s="1"/>
  <c r="AB17" i="28"/>
  <c r="AB22" i="28" s="1"/>
  <c r="AF16" i="28"/>
  <c r="AH17" i="28" s="1"/>
  <c r="AH22" i="28" s="1"/>
  <c r="V27" i="25"/>
  <c r="T24" i="25"/>
  <c r="R24" i="25" s="1"/>
  <c r="L51" i="12"/>
  <c r="W31" i="7"/>
  <c r="AE43" i="7" s="1"/>
  <c r="AE44" i="7" s="1"/>
  <c r="P12" i="9"/>
  <c r="L11" i="9" s="1"/>
  <c r="H11" i="9" s="1"/>
  <c r="H12" i="9" s="1"/>
  <c r="D11" i="9" s="1"/>
  <c r="AC33" i="9"/>
  <c r="AK21" i="9"/>
  <c r="AJ23" i="9" s="1"/>
  <c r="AF23" i="9" s="1"/>
  <c r="AF24" i="9" s="1"/>
  <c r="AE20" i="7"/>
  <c r="W20" i="7"/>
  <c r="AU31" i="7"/>
  <c r="AM20" i="7"/>
  <c r="AL22" i="7" s="1"/>
  <c r="AH22" i="7" s="1"/>
  <c r="AH23" i="7" s="1"/>
  <c r="AM43" i="7"/>
  <c r="AM44" i="7" s="1"/>
  <c r="AE32" i="7"/>
  <c r="W32" i="7"/>
  <c r="AM32" i="7"/>
  <c r="AE8" i="7"/>
  <c r="AD10" i="7" s="1"/>
  <c r="Z10" i="7" s="1"/>
  <c r="Z11" i="7" s="1"/>
  <c r="V10" i="7" s="1"/>
  <c r="R10" i="7" s="1"/>
  <c r="R11" i="7" s="1"/>
  <c r="N10" i="7" s="1"/>
  <c r="J10" i="7" s="1"/>
  <c r="J11" i="7" s="1"/>
  <c r="F10" i="7" s="1"/>
  <c r="AE7" i="6"/>
  <c r="AE8" i="6" s="1"/>
  <c r="AE19" i="6"/>
  <c r="AM31" i="6" s="1"/>
  <c r="W19" i="6"/>
  <c r="W20" i="6" s="1"/>
  <c r="O19" i="6"/>
  <c r="W31" i="6" s="1"/>
  <c r="BD43" i="6"/>
  <c r="BD44" i="6" s="1"/>
  <c r="AV31" i="6"/>
  <c r="AV32" i="6" s="1"/>
  <c r="AN19" i="6"/>
  <c r="AN20" i="6" s="1"/>
  <c r="BF47" i="6"/>
  <c r="AX35" i="6"/>
  <c r="AP23" i="6"/>
  <c r="AF7" i="6"/>
  <c r="AF8" i="6" s="1"/>
  <c r="X7" i="6"/>
  <c r="X8" i="6" s="1"/>
  <c r="W7" i="6"/>
  <c r="W8" i="6" s="1"/>
  <c r="P7" i="6"/>
  <c r="P8" i="6" s="1"/>
  <c r="O7" i="6"/>
  <c r="O8" i="6" s="1"/>
  <c r="H7" i="6"/>
  <c r="H8" i="6" s="1"/>
  <c r="G7" i="6"/>
  <c r="G8" i="6" s="1"/>
  <c r="AH11" i="6"/>
  <c r="P8" i="5"/>
  <c r="Q8" i="5"/>
  <c r="S11" i="5"/>
  <c r="O14" i="5"/>
  <c r="L13" i="5"/>
  <c r="L14" i="5" s="1"/>
  <c r="J7" i="5"/>
  <c r="J8" i="5" s="1"/>
  <c r="I7" i="5"/>
  <c r="I8" i="5" s="1"/>
  <c r="H7" i="5"/>
  <c r="X42" i="26" l="1"/>
  <c r="V40" i="26" s="1"/>
  <c r="AA44" i="26"/>
  <c r="AA47" i="26" s="1"/>
  <c r="AA3" i="26" s="1"/>
  <c r="O35" i="26"/>
  <c r="O38" i="26" s="1"/>
  <c r="L33" i="26"/>
  <c r="I38" i="26" s="1"/>
  <c r="AR41" i="36"/>
  <c r="AN42" i="36"/>
  <c r="AN47" i="36" s="1"/>
  <c r="I3" i="30"/>
  <c r="I49" i="30"/>
  <c r="I30" i="30"/>
  <c r="E31" i="30"/>
  <c r="AF24" i="28"/>
  <c r="AD24" i="28" s="1"/>
  <c r="AB27" i="28" s="1"/>
  <c r="AH27" i="28"/>
  <c r="P27" i="25"/>
  <c r="N24" i="25"/>
  <c r="N29" i="25" s="1"/>
  <c r="N31" i="25" s="1"/>
  <c r="F13" i="5"/>
  <c r="H8" i="5"/>
  <c r="I15" i="5" s="1"/>
  <c r="D19" i="9"/>
  <c r="E19" i="9" s="1"/>
  <c r="D21" i="9" s="1"/>
  <c r="D61" i="9" s="1"/>
  <c r="D14" i="9"/>
  <c r="L14" i="9" s="1"/>
  <c r="BA44" i="9"/>
  <c r="BA45" i="9" s="1"/>
  <c r="AS33" i="9"/>
  <c r="AR35" i="9" s="1"/>
  <c r="AN35" i="9" s="1"/>
  <c r="AN36" i="9" s="1"/>
  <c r="F18" i="7"/>
  <c r="G18" i="7" s="1"/>
  <c r="F20" i="7" s="1"/>
  <c r="F60" i="7" s="1"/>
  <c r="BC43" i="7"/>
  <c r="BC44" i="7" s="1"/>
  <c r="BB46" i="7" s="1"/>
  <c r="AX46" i="7" s="1"/>
  <c r="AX47" i="7" s="1"/>
  <c r="AU32" i="7"/>
  <c r="AT34" i="7" s="1"/>
  <c r="AP34" i="7" s="1"/>
  <c r="AP35" i="7" s="1"/>
  <c r="O20" i="6"/>
  <c r="AE20" i="6"/>
  <c r="AM19" i="6"/>
  <c r="AM20" i="6" s="1"/>
  <c r="AL22" i="6" s="1"/>
  <c r="AM32" i="6"/>
  <c r="AU43" i="6"/>
  <c r="AU44" i="6" s="1"/>
  <c r="AE31" i="6"/>
  <c r="AE43" i="6"/>
  <c r="AE44" i="6" s="1"/>
  <c r="W32" i="6"/>
  <c r="AD10" i="6"/>
  <c r="Z10" i="6" s="1"/>
  <c r="Z11" i="6" s="1"/>
  <c r="V10" i="6" s="1"/>
  <c r="R10" i="6" s="1"/>
  <c r="R11" i="6" s="1"/>
  <c r="N10" i="6" s="1"/>
  <c r="J10" i="6" s="1"/>
  <c r="Q15" i="5"/>
  <c r="O10" i="5"/>
  <c r="BQ56" i="3"/>
  <c r="BQ57" i="3" s="1"/>
  <c r="BG40" i="3"/>
  <c r="BG41" i="3" s="1"/>
  <c r="AW24" i="3"/>
  <c r="AW25" i="3" s="1"/>
  <c r="AC9" i="3"/>
  <c r="AN8" i="3"/>
  <c r="AM8" i="3"/>
  <c r="AM9" i="3" s="1"/>
  <c r="AD8" i="3"/>
  <c r="AN24" i="3" s="1"/>
  <c r="AC8" i="3"/>
  <c r="T8" i="3"/>
  <c r="S8" i="3"/>
  <c r="S9" i="3" s="1"/>
  <c r="J8" i="3"/>
  <c r="T24" i="3" s="1"/>
  <c r="I8" i="3"/>
  <c r="I9" i="3" s="1"/>
  <c r="H8" i="3"/>
  <c r="H9" i="3" s="1"/>
  <c r="BQ56" i="2"/>
  <c r="BQ57" i="2" s="1"/>
  <c r="BG40" i="2"/>
  <c r="BG41" i="2" s="1"/>
  <c r="AW24" i="2"/>
  <c r="AW25" i="2" s="1"/>
  <c r="AN8" i="2"/>
  <c r="AM8" i="2"/>
  <c r="AM9" i="2" s="1"/>
  <c r="AD8" i="2"/>
  <c r="AN24" i="2" s="1"/>
  <c r="AC8" i="2"/>
  <c r="AC9" i="2" s="1"/>
  <c r="T8" i="2"/>
  <c r="S8" i="2"/>
  <c r="S9" i="2" s="1"/>
  <c r="J8" i="2"/>
  <c r="T24" i="2" s="1"/>
  <c r="I8" i="2"/>
  <c r="I9" i="2" s="1"/>
  <c r="H8" i="2"/>
  <c r="H9" i="2" s="1"/>
  <c r="J9" i="3" l="1"/>
  <c r="AD9" i="2"/>
  <c r="N101" i="25"/>
  <c r="N3" i="25"/>
  <c r="R8" i="2"/>
  <c r="AB8" i="2" s="1"/>
  <c r="U44" i="26"/>
  <c r="U47" i="26" s="1"/>
  <c r="U3" i="26" s="1"/>
  <c r="R42" i="26"/>
  <c r="P40" i="26" s="1"/>
  <c r="O44" i="26" s="1"/>
  <c r="O47" i="26" s="1"/>
  <c r="O3" i="26" s="1"/>
  <c r="AR43" i="36"/>
  <c r="AR45" i="36" s="1"/>
  <c r="AS47" i="36" s="1"/>
  <c r="AT42" i="36"/>
  <c r="AT47" i="36" s="1"/>
  <c r="K31" i="30"/>
  <c r="K36" i="30" s="1"/>
  <c r="O30" i="30"/>
  <c r="AF27" i="29"/>
  <c r="AH30" i="29"/>
  <c r="Z24" i="28"/>
  <c r="X24" i="28" s="1"/>
  <c r="N27" i="25"/>
  <c r="AD9" i="3"/>
  <c r="J9" i="2"/>
  <c r="R8" i="3"/>
  <c r="AB8" i="3" s="1"/>
  <c r="AB9" i="3" s="1"/>
  <c r="T14" i="9"/>
  <c r="L15" i="9"/>
  <c r="N16" i="9" s="1"/>
  <c r="D15" i="9"/>
  <c r="F16" i="9" s="1"/>
  <c r="F13" i="7"/>
  <c r="J11" i="6"/>
  <c r="F10" i="6" s="1"/>
  <c r="AD13" i="6" s="1"/>
  <c r="AD14" i="6" s="1"/>
  <c r="AF15" i="6" s="1"/>
  <c r="AF19" i="6" s="1"/>
  <c r="AF20" i="6" s="1"/>
  <c r="AU31" i="6"/>
  <c r="AU32" i="6" s="1"/>
  <c r="AT34" i="6" s="1"/>
  <c r="AP34" i="6" s="1"/>
  <c r="AP35" i="6" s="1"/>
  <c r="AH22" i="6"/>
  <c r="AH23" i="6" s="1"/>
  <c r="AE32" i="6"/>
  <c r="AM43" i="6"/>
  <c r="AM44" i="6" s="1"/>
  <c r="AD24" i="3"/>
  <c r="T9" i="3"/>
  <c r="AD40" i="3"/>
  <c r="T25" i="3"/>
  <c r="AX40" i="3"/>
  <c r="AN25" i="3"/>
  <c r="AX24" i="3"/>
  <c r="AN9" i="3"/>
  <c r="R9" i="3"/>
  <c r="AD24" i="2"/>
  <c r="T9" i="2"/>
  <c r="AD40" i="2"/>
  <c r="T25" i="2"/>
  <c r="AB9" i="2"/>
  <c r="AL8" i="2"/>
  <c r="AX40" i="2"/>
  <c r="AN25" i="2"/>
  <c r="AX24" i="2"/>
  <c r="AN9" i="2"/>
  <c r="R9" i="2"/>
  <c r="H31" i="1"/>
  <c r="R31" i="1" s="1"/>
  <c r="AW47" i="1"/>
  <c r="AW48" i="1" s="1"/>
  <c r="BQ79" i="1"/>
  <c r="BQ80" i="1" s="1"/>
  <c r="BG63" i="1"/>
  <c r="BG64" i="1" s="1"/>
  <c r="AM31" i="1"/>
  <c r="AM32" i="1" s="1"/>
  <c r="AC31" i="1"/>
  <c r="AC32" i="1" s="1"/>
  <c r="S31" i="1"/>
  <c r="S32" i="1" s="1"/>
  <c r="I31" i="1"/>
  <c r="I32" i="1" s="1"/>
  <c r="AN31" i="1"/>
  <c r="AX47" i="1" s="1"/>
  <c r="AD31" i="1"/>
  <c r="AD32" i="1" s="1"/>
  <c r="T31" i="1"/>
  <c r="T32" i="1" s="1"/>
  <c r="J31" i="1"/>
  <c r="J32" i="1" s="1"/>
  <c r="L42" i="26" l="1"/>
  <c r="J40" i="26" s="1"/>
  <c r="AR49" i="36"/>
  <c r="AP49" i="36" s="1"/>
  <c r="AT52" i="36"/>
  <c r="Q31" i="30"/>
  <c r="Q36" i="30" s="1"/>
  <c r="U30" i="30"/>
  <c r="W31" i="30" s="1"/>
  <c r="W36" i="30" s="1"/>
  <c r="AD27" i="29"/>
  <c r="AB30" i="29" s="1"/>
  <c r="T24" i="28"/>
  <c r="R24" i="28" s="1"/>
  <c r="V27" i="28"/>
  <c r="T27" i="25"/>
  <c r="P28" i="25"/>
  <c r="AL8" i="3"/>
  <c r="AJ14" i="3" s="1"/>
  <c r="AF14" i="3" s="1"/>
  <c r="N20" i="9"/>
  <c r="N21" i="9" s="1"/>
  <c r="T15" i="9"/>
  <c r="V16" i="9" s="1"/>
  <c r="N13" i="7"/>
  <c r="F14" i="7"/>
  <c r="H15" i="7" s="1"/>
  <c r="V13" i="6"/>
  <c r="V14" i="6" s="1"/>
  <c r="X15" i="6" s="1"/>
  <c r="X19" i="6" s="1"/>
  <c r="X20" i="6" s="1"/>
  <c r="F13" i="6"/>
  <c r="F14" i="6" s="1"/>
  <c r="H15" i="6" s="1"/>
  <c r="F18" i="6"/>
  <c r="G18" i="6" s="1"/>
  <c r="F20" i="6" s="1"/>
  <c r="F60" i="6" s="1"/>
  <c r="N13" i="6"/>
  <c r="N14" i="6" s="1"/>
  <c r="AD22" i="6"/>
  <c r="Z22" i="6" s="1"/>
  <c r="Z23" i="6" s="1"/>
  <c r="BC43" i="6"/>
  <c r="BC44" i="6" s="1"/>
  <c r="BB46" i="6" s="1"/>
  <c r="AX46" i="6" s="1"/>
  <c r="AX47" i="6" s="1"/>
  <c r="BH40" i="3"/>
  <c r="AX25" i="3"/>
  <c r="AN40" i="3"/>
  <c r="AD25" i="3"/>
  <c r="BH56" i="3"/>
  <c r="BH57" i="3" s="1"/>
  <c r="AX41" i="3"/>
  <c r="AP14" i="3"/>
  <c r="AP15" i="3" s="1"/>
  <c r="AL9" i="3"/>
  <c r="AM16" i="3" s="1"/>
  <c r="AM24" i="3" s="1"/>
  <c r="AM25" i="3" s="1"/>
  <c r="AN56" i="3"/>
  <c r="AN57" i="3" s="1"/>
  <c r="AD41" i="3"/>
  <c r="BH40" i="2"/>
  <c r="AX25" i="2"/>
  <c r="AN40" i="2"/>
  <c r="AD25" i="2"/>
  <c r="AX41" i="2"/>
  <c r="BH56" i="2"/>
  <c r="BH57" i="2" s="1"/>
  <c r="AP14" i="2"/>
  <c r="AP15" i="2" s="1"/>
  <c r="AL9" i="2"/>
  <c r="AD41" i="2"/>
  <c r="AN56" i="2"/>
  <c r="AN57" i="2" s="1"/>
  <c r="AB31" i="1"/>
  <c r="AL31" i="1" s="1"/>
  <c r="AP37" i="1" s="1"/>
  <c r="AP38" i="1" s="1"/>
  <c r="R32" i="1"/>
  <c r="H32" i="1"/>
  <c r="AL32" i="1"/>
  <c r="BH63" i="1"/>
  <c r="AN32" i="1"/>
  <c r="AN47" i="1"/>
  <c r="AD47" i="1"/>
  <c r="T47" i="1"/>
  <c r="AX48" i="1"/>
  <c r="Z27" i="29" l="1"/>
  <c r="X27" i="29" s="1"/>
  <c r="I44" i="26"/>
  <c r="I47" i="26" s="1"/>
  <c r="I3" i="26" s="1"/>
  <c r="F42" i="26"/>
  <c r="C47" i="26" s="1"/>
  <c r="C3" i="26" s="1"/>
  <c r="AN52" i="36"/>
  <c r="AL49" i="36"/>
  <c r="AJ49" i="36" s="1"/>
  <c r="U38" i="30"/>
  <c r="W41" i="30"/>
  <c r="V30" i="29"/>
  <c r="T27" i="29"/>
  <c r="R27" i="29" s="1"/>
  <c r="P27" i="28"/>
  <c r="N24" i="28"/>
  <c r="V28" i="25"/>
  <c r="V33" i="25" s="1"/>
  <c r="Z27" i="25"/>
  <c r="AB32" i="1"/>
  <c r="AJ14" i="2"/>
  <c r="AF14" i="2" s="1"/>
  <c r="AM16" i="2"/>
  <c r="AM24" i="2" s="1"/>
  <c r="AM25" i="2" s="1"/>
  <c r="AD21" i="9"/>
  <c r="AB23" i="9" s="1"/>
  <c r="X23" i="9" s="1"/>
  <c r="X24" i="9" s="1"/>
  <c r="V20" i="9"/>
  <c r="V21" i="9" s="1"/>
  <c r="V13" i="7"/>
  <c r="N14" i="7"/>
  <c r="P15" i="7" s="1"/>
  <c r="P19" i="7" s="1"/>
  <c r="P20" i="7" s="1"/>
  <c r="P15" i="6"/>
  <c r="P19" i="6" s="1"/>
  <c r="P20" i="6" s="1"/>
  <c r="V22" i="6"/>
  <c r="R22" i="6" s="1"/>
  <c r="R23" i="6" s="1"/>
  <c r="AX56" i="3"/>
  <c r="AX57" i="3" s="1"/>
  <c r="AN41" i="3"/>
  <c r="AF15" i="3"/>
  <c r="AC16" i="3" s="1"/>
  <c r="AC24" i="3" s="1"/>
  <c r="AC25" i="3" s="1"/>
  <c r="Z14" i="3"/>
  <c r="V14" i="3" s="1"/>
  <c r="BR56" i="3"/>
  <c r="BR57" i="3" s="1"/>
  <c r="BH41" i="3"/>
  <c r="AX56" i="2"/>
  <c r="AX57" i="2" s="1"/>
  <c r="AN41" i="2"/>
  <c r="AF15" i="2"/>
  <c r="AC16" i="2" s="1"/>
  <c r="AC24" i="2" s="1"/>
  <c r="AC25" i="2" s="1"/>
  <c r="Z14" i="2"/>
  <c r="V14" i="2" s="1"/>
  <c r="BR56" i="2"/>
  <c r="BR57" i="2" s="1"/>
  <c r="BH41" i="2"/>
  <c r="AM39" i="1"/>
  <c r="AM47" i="1" s="1"/>
  <c r="AM48" i="1" s="1"/>
  <c r="AJ37" i="1"/>
  <c r="AF37" i="1" s="1"/>
  <c r="AF38" i="1" s="1"/>
  <c r="BR79" i="1"/>
  <c r="BH64" i="1"/>
  <c r="AX63" i="1"/>
  <c r="AN48" i="1"/>
  <c r="AD48" i="1"/>
  <c r="AN63" i="1"/>
  <c r="T48" i="1"/>
  <c r="AD63" i="1"/>
  <c r="AC39" i="1" l="1"/>
  <c r="AC47" i="1" s="1"/>
  <c r="AC48" i="1" s="1"/>
  <c r="AH52" i="36"/>
  <c r="AF49" i="36"/>
  <c r="AD49" i="36" s="1"/>
  <c r="S38" i="30"/>
  <c r="Q41" i="30" s="1"/>
  <c r="P30" i="29"/>
  <c r="N27" i="29"/>
  <c r="N30" i="29" s="1"/>
  <c r="T30" i="29" s="1"/>
  <c r="N27" i="28"/>
  <c r="N29" i="28"/>
  <c r="N31" i="28" s="1"/>
  <c r="AF27" i="25"/>
  <c r="AB28" i="25"/>
  <c r="AB33" i="25" s="1"/>
  <c r="T51" i="12"/>
  <c r="T23" i="9"/>
  <c r="P23" i="9" s="1"/>
  <c r="P24" i="9" s="1"/>
  <c r="L23" i="9" s="1"/>
  <c r="AD13" i="7"/>
  <c r="AD14" i="7" s="1"/>
  <c r="AF15" i="7" s="1"/>
  <c r="AF19" i="7" s="1"/>
  <c r="AF20" i="7" s="1"/>
  <c r="AD22" i="7" s="1"/>
  <c r="Z22" i="7" s="1"/>
  <c r="Z23" i="7" s="1"/>
  <c r="V14" i="7"/>
  <c r="X15" i="7" s="1"/>
  <c r="X19" i="7" s="1"/>
  <c r="X20" i="7" s="1"/>
  <c r="N22" i="6"/>
  <c r="AL25" i="6" s="1"/>
  <c r="AL26" i="6" s="1"/>
  <c r="AN27" i="6" s="1"/>
  <c r="AN31" i="6" s="1"/>
  <c r="AN32" i="6" s="1"/>
  <c r="AL34" i="6" s="1"/>
  <c r="AH34" i="6" s="1"/>
  <c r="AH35" i="6" s="1"/>
  <c r="V15" i="3"/>
  <c r="S16" i="3" s="1"/>
  <c r="S24" i="3" s="1"/>
  <c r="S25" i="3" s="1"/>
  <c r="P14" i="3"/>
  <c r="L14" i="3" s="1"/>
  <c r="V15" i="2"/>
  <c r="S16" i="2" s="1"/>
  <c r="S24" i="2" s="1"/>
  <c r="S25" i="2" s="1"/>
  <c r="P14" i="2"/>
  <c r="L14" i="2" s="1"/>
  <c r="Z37" i="1"/>
  <c r="V37" i="1" s="1"/>
  <c r="V38" i="1" s="1"/>
  <c r="S39" i="1" s="1"/>
  <c r="S47" i="1" s="1"/>
  <c r="S48" i="1" s="1"/>
  <c r="BR80" i="1"/>
  <c r="BH79" i="1"/>
  <c r="AX64" i="1"/>
  <c r="AX79" i="1"/>
  <c r="AN64" i="1"/>
  <c r="AD64" i="1"/>
  <c r="AN79" i="1"/>
  <c r="AN80" i="1" s="1"/>
  <c r="AB52" i="36" l="1"/>
  <c r="Z49" i="36"/>
  <c r="O38" i="30"/>
  <c r="M38" i="30" s="1"/>
  <c r="K41" i="30" s="1"/>
  <c r="N32" i="29"/>
  <c r="N34" i="29" s="1"/>
  <c r="AG36" i="29" s="1"/>
  <c r="N101" i="28"/>
  <c r="N3" i="28"/>
  <c r="T27" i="28"/>
  <c r="P28" i="28"/>
  <c r="AL27" i="25"/>
  <c r="AN28" i="25" s="1"/>
  <c r="AN33" i="25" s="1"/>
  <c r="AH28" i="25"/>
  <c r="AH33" i="25" s="1"/>
  <c r="N30" i="6"/>
  <c r="O30" i="6" s="1"/>
  <c r="N32" i="6" s="1"/>
  <c r="N60" i="6" s="1"/>
  <c r="N25" i="6"/>
  <c r="N26" i="6" s="1"/>
  <c r="P27" i="6" s="1"/>
  <c r="L26" i="9"/>
  <c r="T26" i="9" s="1"/>
  <c r="AB26" i="9" s="1"/>
  <c r="AJ26" i="9" s="1"/>
  <c r="L31" i="9"/>
  <c r="M31" i="9" s="1"/>
  <c r="L33" i="9" s="1"/>
  <c r="L61" i="9" s="1"/>
  <c r="V22" i="7"/>
  <c r="R22" i="7" s="1"/>
  <c r="R23" i="7" s="1"/>
  <c r="N22" i="7" s="1"/>
  <c r="N30" i="7" s="1"/>
  <c r="O30" i="7" s="1"/>
  <c r="N32" i="7" s="1"/>
  <c r="AD25" i="6"/>
  <c r="AD26" i="6" s="1"/>
  <c r="AF27" i="6" s="1"/>
  <c r="AF31" i="6" s="1"/>
  <c r="AF32" i="6" s="1"/>
  <c r="AD34" i="6" s="1"/>
  <c r="Z34" i="6" s="1"/>
  <c r="Z35" i="6" s="1"/>
  <c r="V25" i="6"/>
  <c r="V26" i="6" s="1"/>
  <c r="X27" i="6" s="1"/>
  <c r="X31" i="6" s="1"/>
  <c r="X32" i="6" s="1"/>
  <c r="L15" i="3"/>
  <c r="I16" i="3" s="1"/>
  <c r="I19" i="3" s="1"/>
  <c r="J19" i="3" s="1"/>
  <c r="I21" i="3" s="1"/>
  <c r="F14" i="3"/>
  <c r="L15" i="2"/>
  <c r="I16" i="2" s="1"/>
  <c r="I19" i="2" s="1"/>
  <c r="J19" i="2" s="1"/>
  <c r="I21" i="2" s="1"/>
  <c r="F14" i="2"/>
  <c r="P37" i="1"/>
  <c r="L37" i="1" s="1"/>
  <c r="L38" i="1" s="1"/>
  <c r="I39" i="1" s="1"/>
  <c r="I42" i="1" s="1"/>
  <c r="J42" i="1" s="1"/>
  <c r="I44" i="1" s="1"/>
  <c r="BH80" i="1"/>
  <c r="AX80" i="1"/>
  <c r="Z52" i="36" l="1"/>
  <c r="Z54" i="36"/>
  <c r="Z56" i="36" s="1"/>
  <c r="N3" i="29"/>
  <c r="N59" i="29"/>
  <c r="I38" i="30"/>
  <c r="K42" i="30"/>
  <c r="V28" i="28"/>
  <c r="V33" i="28" s="1"/>
  <c r="Z27" i="28"/>
  <c r="V34" i="6"/>
  <c r="AD37" i="6" s="1"/>
  <c r="AD38" i="6" s="1"/>
  <c r="AF39" i="6" s="1"/>
  <c r="AF43" i="6" s="1"/>
  <c r="AF44" i="6" s="1"/>
  <c r="AN38" i="25"/>
  <c r="AL35" i="25"/>
  <c r="AJ35" i="25" s="1"/>
  <c r="AH38" i="25" s="1"/>
  <c r="L27" i="9"/>
  <c r="N28" i="9" s="1"/>
  <c r="T27" i="9"/>
  <c r="V28" i="9" s="1"/>
  <c r="N25" i="7"/>
  <c r="N60" i="7"/>
  <c r="AT37" i="6"/>
  <c r="AT38" i="6" s="1"/>
  <c r="AV39" i="6" s="1"/>
  <c r="AV43" i="6" s="1"/>
  <c r="AV44" i="6" s="1"/>
  <c r="AT46" i="6" s="1"/>
  <c r="AP46" i="6" s="1"/>
  <c r="AP47" i="6" s="1"/>
  <c r="V37" i="6"/>
  <c r="V38" i="6" s="1"/>
  <c r="X39" i="6" s="1"/>
  <c r="R24" i="3"/>
  <c r="BV21" i="3"/>
  <c r="R24" i="2"/>
  <c r="BV21" i="2"/>
  <c r="BV44" i="1"/>
  <c r="R47" i="1"/>
  <c r="F37" i="1"/>
  <c r="V42" i="6" l="1"/>
  <c r="W42" i="6" s="1"/>
  <c r="V44" i="6" s="1"/>
  <c r="V60" i="6" s="1"/>
  <c r="AL37" i="6"/>
  <c r="AL38" i="6" s="1"/>
  <c r="Z59" i="36"/>
  <c r="Z3" i="36"/>
  <c r="AB53" i="36"/>
  <c r="AF52" i="36"/>
  <c r="I43" i="30"/>
  <c r="I45" i="30" s="1"/>
  <c r="K6" i="30"/>
  <c r="K48" i="30"/>
  <c r="Q42" i="30"/>
  <c r="AB28" i="28"/>
  <c r="AB33" i="28" s="1"/>
  <c r="AF27" i="28"/>
  <c r="AF35" i="25"/>
  <c r="AD35" i="25" s="1"/>
  <c r="V32" i="9"/>
  <c r="V33" i="9" s="1"/>
  <c r="AJ27" i="9"/>
  <c r="AL28" i="9" s="1"/>
  <c r="V25" i="7"/>
  <c r="N26" i="7"/>
  <c r="P27" i="7" s="1"/>
  <c r="AN39" i="6"/>
  <c r="AN43" i="6" s="1"/>
  <c r="AN44" i="6" s="1"/>
  <c r="AL46" i="6" s="1"/>
  <c r="AH46" i="6" s="1"/>
  <c r="AH47" i="6" s="1"/>
  <c r="AD46" i="6" s="1"/>
  <c r="AT49" i="6" s="1"/>
  <c r="AT50" i="6" s="1"/>
  <c r="AV51" i="6" s="1"/>
  <c r="AV58" i="6" s="1"/>
  <c r="R25" i="3"/>
  <c r="AB24" i="3"/>
  <c r="R25" i="2"/>
  <c r="AB24" i="2"/>
  <c r="AB47" i="1"/>
  <c r="R48" i="1"/>
  <c r="AH53" i="36" l="1"/>
  <c r="AL52" i="36"/>
  <c r="AB58" i="36"/>
  <c r="AB6" i="36"/>
  <c r="O3" i="30"/>
  <c r="O49" i="30"/>
  <c r="Q48" i="30"/>
  <c r="Q6" i="30"/>
  <c r="W42" i="30"/>
  <c r="AH28" i="28"/>
  <c r="AH33" i="28" s="1"/>
  <c r="AL27" i="28"/>
  <c r="AN28" i="28" s="1"/>
  <c r="AN33" i="28" s="1"/>
  <c r="AB38" i="25"/>
  <c r="Z35" i="25"/>
  <c r="X35" i="25" s="1"/>
  <c r="AB27" i="9"/>
  <c r="AD28" i="9" s="1"/>
  <c r="AL32" i="9"/>
  <c r="AL33" i="9" s="1"/>
  <c r="AJ35" i="9" s="1"/>
  <c r="AF35" i="9" s="1"/>
  <c r="AF36" i="9" s="1"/>
  <c r="AD25" i="7"/>
  <c r="V26" i="7"/>
  <c r="X27" i="7" s="1"/>
  <c r="X31" i="7" s="1"/>
  <c r="X32" i="7" s="1"/>
  <c r="AL49" i="6"/>
  <c r="AL50" i="6" s="1"/>
  <c r="AN51" i="6" s="1"/>
  <c r="AN58" i="6" s="1"/>
  <c r="AD49" i="6"/>
  <c r="AD50" i="6" s="1"/>
  <c r="AF51" i="6" s="1"/>
  <c r="AF58" i="6" s="1"/>
  <c r="BB49" i="6"/>
  <c r="BB50" i="6" s="1"/>
  <c r="BD51" i="6" s="1"/>
  <c r="BD58" i="6" s="1"/>
  <c r="AD54" i="6"/>
  <c r="AE54" i="6" s="1"/>
  <c r="AD56" i="6" s="1"/>
  <c r="AD60" i="6" s="1"/>
  <c r="AL24" i="3"/>
  <c r="AB25" i="3"/>
  <c r="AL24" i="2"/>
  <c r="AB25" i="2"/>
  <c r="AB48" i="1"/>
  <c r="AL47" i="1"/>
  <c r="AH58" i="36" l="1"/>
  <c r="AH6" i="36"/>
  <c r="AN53" i="36"/>
  <c r="AR52" i="36"/>
  <c r="W6" i="30"/>
  <c r="W48" i="30"/>
  <c r="AC42" i="30"/>
  <c r="AI42" i="30"/>
  <c r="AL35" i="28"/>
  <c r="AJ35" i="28" s="1"/>
  <c r="AH38" i="28" s="1"/>
  <c r="AN38" i="28"/>
  <c r="V38" i="25"/>
  <c r="T35" i="25"/>
  <c r="T40" i="25" s="1"/>
  <c r="T42" i="25" s="1"/>
  <c r="AB51" i="12"/>
  <c r="AD32" i="9"/>
  <c r="AD33" i="9" s="1"/>
  <c r="AB35" i="9" s="1"/>
  <c r="X35" i="9" s="1"/>
  <c r="X36" i="9" s="1"/>
  <c r="T35" i="9" s="1"/>
  <c r="T38" i="9" s="1"/>
  <c r="AL25" i="7"/>
  <c r="AL26" i="7" s="1"/>
  <c r="AN27" i="7" s="1"/>
  <c r="AN31" i="7" s="1"/>
  <c r="AN32" i="7" s="1"/>
  <c r="AL34" i="7" s="1"/>
  <c r="AH34" i="7" s="1"/>
  <c r="AH35" i="7" s="1"/>
  <c r="AD26" i="7"/>
  <c r="AF27" i="7" s="1"/>
  <c r="AF31" i="7" s="1"/>
  <c r="AF32" i="7" s="1"/>
  <c r="AV24" i="3"/>
  <c r="AL25" i="3"/>
  <c r="AV24" i="2"/>
  <c r="AL25" i="2"/>
  <c r="AV47" i="1"/>
  <c r="AL48" i="1"/>
  <c r="T3" i="25" l="1"/>
  <c r="T101" i="25"/>
  <c r="AN6" i="36"/>
  <c r="AN58" i="36"/>
  <c r="AX52" i="36"/>
  <c r="AT53" i="36"/>
  <c r="AC6" i="30"/>
  <c r="AC48" i="30"/>
  <c r="AI6" i="30"/>
  <c r="AI48" i="30"/>
  <c r="AL38" i="29"/>
  <c r="AN41" i="29"/>
  <c r="AF35" i="28"/>
  <c r="AD35" i="28" s="1"/>
  <c r="T38" i="25"/>
  <c r="T43" i="9"/>
  <c r="U43" i="9" s="1"/>
  <c r="T45" i="9" s="1"/>
  <c r="T61" i="9" s="1"/>
  <c r="T39" i="9"/>
  <c r="V40" i="9" s="1"/>
  <c r="AB38" i="9"/>
  <c r="AD34" i="7"/>
  <c r="Z34" i="7" s="1"/>
  <c r="Z35" i="7" s="1"/>
  <c r="V34" i="7" s="1"/>
  <c r="V42" i="7" s="1"/>
  <c r="W42" i="7" s="1"/>
  <c r="V44" i="7" s="1"/>
  <c r="AV25" i="3"/>
  <c r="AZ30" i="3"/>
  <c r="AZ31" i="3" s="1"/>
  <c r="AV25" i="2"/>
  <c r="AZ30" i="2"/>
  <c r="AZ31" i="2" s="1"/>
  <c r="AV48" i="1"/>
  <c r="AZ53" i="1"/>
  <c r="AZ54" i="1" s="1"/>
  <c r="AT6" i="36" l="1"/>
  <c r="AT58" i="36"/>
  <c r="AZ53" i="36"/>
  <c r="BD52" i="36"/>
  <c r="BF53" i="36" s="1"/>
  <c r="AJ38" i="29"/>
  <c r="AB38" i="28"/>
  <c r="Z35" i="28"/>
  <c r="X35" i="28" s="1"/>
  <c r="V39" i="25"/>
  <c r="Z38" i="25"/>
  <c r="AJ38" i="9"/>
  <c r="AB39" i="9"/>
  <c r="AD40" i="9" s="1"/>
  <c r="V60" i="7"/>
  <c r="V37" i="7"/>
  <c r="AW32" i="3"/>
  <c r="AW40" i="3" s="1"/>
  <c r="AW41" i="3" s="1"/>
  <c r="AT30" i="3"/>
  <c r="AP30" i="3" s="1"/>
  <c r="AT30" i="2"/>
  <c r="AP30" i="2" s="1"/>
  <c r="AW32" i="2"/>
  <c r="AW40" i="2" s="1"/>
  <c r="AW41" i="2" s="1"/>
  <c r="AT53" i="1"/>
  <c r="AP53" i="1" s="1"/>
  <c r="AP54" i="1" s="1"/>
  <c r="AM55" i="1" s="1"/>
  <c r="AM63" i="1" s="1"/>
  <c r="AM64" i="1" s="1"/>
  <c r="AW55" i="1"/>
  <c r="AW63" i="1" s="1"/>
  <c r="AW64" i="1" s="1"/>
  <c r="BF58" i="36" l="1"/>
  <c r="BF6" i="36"/>
  <c r="AZ58" i="36"/>
  <c r="AZ6" i="36"/>
  <c r="V38" i="28"/>
  <c r="T35" i="28"/>
  <c r="AB39" i="25"/>
  <c r="AB44" i="25" s="1"/>
  <c r="AF38" i="25"/>
  <c r="AD44" i="9"/>
  <c r="AD45" i="9" s="1"/>
  <c r="AR38" i="9"/>
  <c r="AJ39" i="9"/>
  <c r="AL40" i="9" s="1"/>
  <c r="AD37" i="7"/>
  <c r="V38" i="7"/>
  <c r="X39" i="7" s="1"/>
  <c r="AP31" i="3"/>
  <c r="AM32" i="3" s="1"/>
  <c r="AM40" i="3" s="1"/>
  <c r="AM41" i="3" s="1"/>
  <c r="AJ30" i="3"/>
  <c r="AF30" i="3" s="1"/>
  <c r="AP31" i="2"/>
  <c r="AM32" i="2" s="1"/>
  <c r="AM40" i="2" s="1"/>
  <c r="AM41" i="2" s="1"/>
  <c r="AJ30" i="2"/>
  <c r="AF30" i="2" s="1"/>
  <c r="AJ53" i="1"/>
  <c r="AF53" i="1" s="1"/>
  <c r="Z53" i="1" s="1"/>
  <c r="V53" i="1" s="1"/>
  <c r="T38" i="28" l="1"/>
  <c r="T40" i="28"/>
  <c r="T42" i="28" s="1"/>
  <c r="AH39" i="25"/>
  <c r="AH44" i="25" s="1"/>
  <c r="AL38" i="25"/>
  <c r="AR39" i="9"/>
  <c r="AT40" i="9" s="1"/>
  <c r="AZ38" i="9"/>
  <c r="AZ39" i="9" s="1"/>
  <c r="BB40" i="9" s="1"/>
  <c r="AL44" i="9"/>
  <c r="AL45" i="9" s="1"/>
  <c r="AL37" i="7"/>
  <c r="AD38" i="7"/>
  <c r="AF39" i="7" s="1"/>
  <c r="AF43" i="7" s="1"/>
  <c r="AF44" i="7" s="1"/>
  <c r="AF31" i="3"/>
  <c r="AC32" i="3" s="1"/>
  <c r="AC40" i="3" s="1"/>
  <c r="AC41" i="3" s="1"/>
  <c r="Z30" i="3"/>
  <c r="V30" i="3" s="1"/>
  <c r="AF31" i="2"/>
  <c r="AC32" i="2" s="1"/>
  <c r="AC40" i="2" s="1"/>
  <c r="AC41" i="2" s="1"/>
  <c r="Z30" i="2"/>
  <c r="V30" i="2" s="1"/>
  <c r="AF54" i="1"/>
  <c r="AC55" i="1" s="1"/>
  <c r="AC63" i="1" s="1"/>
  <c r="AC64" i="1" s="1"/>
  <c r="V54" i="1"/>
  <c r="S55" i="1" s="1"/>
  <c r="S58" i="1" s="1"/>
  <c r="T58" i="1" s="1"/>
  <c r="S60" i="1" s="1"/>
  <c r="P53" i="1"/>
  <c r="T3" i="28" l="1"/>
  <c r="T101" i="28"/>
  <c r="V39" i="28"/>
  <c r="Z38" i="28"/>
  <c r="AR38" i="25"/>
  <c r="AT39" i="25" s="1"/>
  <c r="AT44" i="25" s="1"/>
  <c r="AN39" i="25"/>
  <c r="AN44" i="25" s="1"/>
  <c r="AT44" i="9"/>
  <c r="AT45" i="9" s="1"/>
  <c r="BB44" i="9"/>
  <c r="BB45" i="9" s="1"/>
  <c r="AZ47" i="9" s="1"/>
  <c r="AV47" i="9" s="1"/>
  <c r="AV48" i="9" s="1"/>
  <c r="AT37" i="7"/>
  <c r="AT38" i="7" s="1"/>
  <c r="AV39" i="7" s="1"/>
  <c r="AV43" i="7" s="1"/>
  <c r="AV44" i="7" s="1"/>
  <c r="AT46" i="7" s="1"/>
  <c r="AP46" i="7" s="1"/>
  <c r="AP47" i="7" s="1"/>
  <c r="AL38" i="7"/>
  <c r="AN39" i="7" s="1"/>
  <c r="AN43" i="7" s="1"/>
  <c r="AN44" i="7" s="1"/>
  <c r="V31" i="3"/>
  <c r="S32" i="3" s="1"/>
  <c r="S35" i="3" s="1"/>
  <c r="T35" i="3" s="1"/>
  <c r="S37" i="3" s="1"/>
  <c r="P30" i="3"/>
  <c r="V31" i="2"/>
  <c r="S32" i="2" s="1"/>
  <c r="S35" i="2" s="1"/>
  <c r="T35" i="2" s="1"/>
  <c r="S37" i="2" s="1"/>
  <c r="P30" i="2"/>
  <c r="BV60" i="1"/>
  <c r="AB63" i="1"/>
  <c r="AF38" i="28" l="1"/>
  <c r="AB39" i="28"/>
  <c r="AB44" i="28" s="1"/>
  <c r="AT49" i="25"/>
  <c r="AR46" i="25"/>
  <c r="AP46" i="25" s="1"/>
  <c r="AN49" i="25" s="1"/>
  <c r="AR47" i="9"/>
  <c r="AN47" i="9" s="1"/>
  <c r="AN48" i="9" s="1"/>
  <c r="AJ47" i="9" s="1"/>
  <c r="AF47" i="9" s="1"/>
  <c r="AF48" i="9" s="1"/>
  <c r="AB47" i="9" s="1"/>
  <c r="AB50" i="9" s="1"/>
  <c r="AJ50" i="9" s="1"/>
  <c r="AR50" i="9" s="1"/>
  <c r="AL46" i="7"/>
  <c r="AH46" i="7" s="1"/>
  <c r="AH47" i="7" s="1"/>
  <c r="AD46" i="7" s="1"/>
  <c r="AD54" i="7" s="1"/>
  <c r="AE54" i="7" s="1"/>
  <c r="AD56" i="7" s="1"/>
  <c r="AD60" i="7" s="1"/>
  <c r="AB40" i="3"/>
  <c r="BV37" i="3"/>
  <c r="AB40" i="2"/>
  <c r="BV37" i="2"/>
  <c r="AB64" i="1"/>
  <c r="AL63" i="1"/>
  <c r="AH39" i="28" l="1"/>
  <c r="AH44" i="28" s="1"/>
  <c r="AL38" i="28"/>
  <c r="AL46" i="25"/>
  <c r="AJ46" i="25" s="1"/>
  <c r="AB55" i="9"/>
  <c r="AC55" i="9" s="1"/>
  <c r="AB57" i="9" s="1"/>
  <c r="AB61" i="9" s="1"/>
  <c r="AB51" i="9"/>
  <c r="AD52" i="9" s="1"/>
  <c r="AJ51" i="9"/>
  <c r="AL52" i="9" s="1"/>
  <c r="AR51" i="9"/>
  <c r="AT52" i="9" s="1"/>
  <c r="AZ50" i="9"/>
  <c r="AD49" i="7"/>
  <c r="AL49" i="7" s="1"/>
  <c r="AL40" i="3"/>
  <c r="AB41" i="3"/>
  <c r="AL40" i="2"/>
  <c r="AB41" i="2"/>
  <c r="AV63" i="1"/>
  <c r="AL64" i="1"/>
  <c r="AR38" i="28" l="1"/>
  <c r="AT39" i="28" s="1"/>
  <c r="AT44" i="28" s="1"/>
  <c r="AN39" i="28"/>
  <c r="AN44" i="28" s="1"/>
  <c r="AH49" i="25"/>
  <c r="AF46" i="25"/>
  <c r="AD46" i="25" s="1"/>
  <c r="AL59" i="9"/>
  <c r="AD59" i="9"/>
  <c r="AZ51" i="9"/>
  <c r="BB52" i="9" s="1"/>
  <c r="BH50" i="9"/>
  <c r="AT59" i="9"/>
  <c r="AD50" i="7"/>
  <c r="AF51" i="7" s="1"/>
  <c r="AF58" i="7" s="1"/>
  <c r="AL50" i="7"/>
  <c r="AN51" i="7" s="1"/>
  <c r="AN58" i="7" s="1"/>
  <c r="AT49" i="7"/>
  <c r="AL41" i="3"/>
  <c r="AV40" i="3"/>
  <c r="AL41" i="2"/>
  <c r="AV40" i="2"/>
  <c r="BF63" i="1"/>
  <c r="BJ69" i="1" s="1"/>
  <c r="AV64" i="1"/>
  <c r="AR46" i="28" l="1"/>
  <c r="AP46" i="28" s="1"/>
  <c r="AN49" i="28" s="1"/>
  <c r="AT49" i="28"/>
  <c r="AB49" i="25"/>
  <c r="Z46" i="25"/>
  <c r="Z51" i="25" s="1"/>
  <c r="Z53" i="25" s="1"/>
  <c r="BB59" i="9"/>
  <c r="BH51" i="9"/>
  <c r="BJ52" i="9" s="1"/>
  <c r="BP50" i="9"/>
  <c r="BP51" i="9" s="1"/>
  <c r="BR52" i="9" s="1"/>
  <c r="AT50" i="7"/>
  <c r="AV51" i="7" s="1"/>
  <c r="AV58" i="7" s="1"/>
  <c r="BB49" i="7"/>
  <c r="BB50" i="7" s="1"/>
  <c r="BD51" i="7" s="1"/>
  <c r="BD58" i="7" s="1"/>
  <c r="AV41" i="3"/>
  <c r="BF40" i="3"/>
  <c r="AV41" i="2"/>
  <c r="BF40" i="2"/>
  <c r="BF64" i="1"/>
  <c r="BJ70" i="1"/>
  <c r="Z101" i="25" l="1"/>
  <c r="Z3" i="25"/>
  <c r="AL46" i="28"/>
  <c r="AJ46" i="28" s="1"/>
  <c r="Z49" i="25"/>
  <c r="BR59" i="9"/>
  <c r="BJ59" i="9"/>
  <c r="BJ46" i="3"/>
  <c r="BJ47" i="3" s="1"/>
  <c r="BF41" i="3"/>
  <c r="BJ46" i="2"/>
  <c r="BJ47" i="2" s="1"/>
  <c r="BF41" i="2"/>
  <c r="BD69" i="1"/>
  <c r="AZ69" i="1" s="1"/>
  <c r="BG71" i="1"/>
  <c r="BG79" i="1" s="1"/>
  <c r="BG80" i="1" s="1"/>
  <c r="AF46" i="28" l="1"/>
  <c r="AD46" i="28" s="1"/>
  <c r="AH49" i="28"/>
  <c r="AB50" i="25"/>
  <c r="AF49" i="25"/>
  <c r="BG48" i="3"/>
  <c r="BG56" i="3" s="1"/>
  <c r="BG57" i="3" s="1"/>
  <c r="BD46" i="3"/>
  <c r="AZ46" i="3" s="1"/>
  <c r="AT46" i="3" s="1"/>
  <c r="AP46" i="3" s="1"/>
  <c r="BG48" i="2"/>
  <c r="BG56" i="2" s="1"/>
  <c r="BG57" i="2" s="1"/>
  <c r="BD46" i="2"/>
  <c r="AZ46" i="2" s="1"/>
  <c r="AZ47" i="2" s="1"/>
  <c r="AW48" i="2" s="1"/>
  <c r="AW56" i="2" s="1"/>
  <c r="AW57" i="2" s="1"/>
  <c r="AZ70" i="1"/>
  <c r="AW71" i="1" s="1"/>
  <c r="AW79" i="1" s="1"/>
  <c r="AW80" i="1" s="1"/>
  <c r="AT69" i="1"/>
  <c r="AP69" i="1" s="1"/>
  <c r="AB49" i="28" l="1"/>
  <c r="Z46" i="28"/>
  <c r="AH50" i="25"/>
  <c r="AH55" i="25" s="1"/>
  <c r="AL49" i="25"/>
  <c r="AZ47" i="3"/>
  <c r="AW48" i="3" s="1"/>
  <c r="AW56" i="3" s="1"/>
  <c r="AW57" i="3" s="1"/>
  <c r="AP47" i="3"/>
  <c r="AM48" i="3" s="1"/>
  <c r="AM56" i="3" s="1"/>
  <c r="AM57" i="3" s="1"/>
  <c r="AJ46" i="3"/>
  <c r="AF46" i="3" s="1"/>
  <c r="AT46" i="2"/>
  <c r="AP46" i="2" s="1"/>
  <c r="AJ46" i="2" s="1"/>
  <c r="AF46" i="2" s="1"/>
  <c r="AP70" i="1"/>
  <c r="AM71" i="1" s="1"/>
  <c r="AM79" i="1" s="1"/>
  <c r="AM80" i="1" s="1"/>
  <c r="AJ69" i="1"/>
  <c r="AF69" i="1" s="1"/>
  <c r="Z49" i="28" l="1"/>
  <c r="Z51" i="28"/>
  <c r="Z53" i="28" s="1"/>
  <c r="AR49" i="25"/>
  <c r="AN50" i="25"/>
  <c r="AN55" i="25" s="1"/>
  <c r="AF47" i="3"/>
  <c r="AC48" i="3" s="1"/>
  <c r="AC51" i="3" s="1"/>
  <c r="AD51" i="3" s="1"/>
  <c r="AC53" i="3" s="1"/>
  <c r="Z46" i="3"/>
  <c r="AP47" i="2"/>
  <c r="AM48" i="2" s="1"/>
  <c r="AM56" i="2" s="1"/>
  <c r="AM57" i="2" s="1"/>
  <c r="AF47" i="2"/>
  <c r="AC48" i="2" s="1"/>
  <c r="AC51" i="2" s="1"/>
  <c r="AD51" i="2" s="1"/>
  <c r="AC53" i="2" s="1"/>
  <c r="Z46" i="2"/>
  <c r="AF70" i="1"/>
  <c r="AC71" i="1" s="1"/>
  <c r="AC74" i="1" s="1"/>
  <c r="AD74" i="1" s="1"/>
  <c r="AC76" i="1" s="1"/>
  <c r="Z69" i="1"/>
  <c r="Z3" i="28" l="1"/>
  <c r="Z101" i="28"/>
  <c r="AB50" i="28"/>
  <c r="AF49" i="28"/>
  <c r="AX49" i="25"/>
  <c r="AZ50" i="25" s="1"/>
  <c r="AZ55" i="25" s="1"/>
  <c r="AT50" i="25"/>
  <c r="AT55" i="25" s="1"/>
  <c r="AL56" i="3"/>
  <c r="BV53" i="3"/>
  <c r="BV53" i="2"/>
  <c r="AL56" i="2"/>
  <c r="AL79" i="1"/>
  <c r="BV76" i="1"/>
  <c r="AH50" i="28" l="1"/>
  <c r="AH55" i="28" s="1"/>
  <c r="AL49" i="28"/>
  <c r="AZ60" i="25"/>
  <c r="AX57" i="25"/>
  <c r="AV57" i="25" s="1"/>
  <c r="AT60" i="25" s="1"/>
  <c r="AL57" i="3"/>
  <c r="AV56" i="3"/>
  <c r="AL57" i="2"/>
  <c r="AV56" i="2"/>
  <c r="AL80" i="1"/>
  <c r="AV79" i="1"/>
  <c r="AN50" i="28" l="1"/>
  <c r="AN55" i="28" s="1"/>
  <c r="AR49" i="28"/>
  <c r="AR57" i="25"/>
  <c r="AP57" i="25" s="1"/>
  <c r="BF56" i="3"/>
  <c r="AV57" i="3"/>
  <c r="BF56" i="2"/>
  <c r="AV57" i="2"/>
  <c r="BF79" i="1"/>
  <c r="AV80" i="1"/>
  <c r="AT50" i="28" l="1"/>
  <c r="AT55" i="28" s="1"/>
  <c r="AX49" i="28"/>
  <c r="AZ50" i="28" s="1"/>
  <c r="AZ55" i="28" s="1"/>
  <c r="AN60" i="25"/>
  <c r="AL57" i="25"/>
  <c r="AJ57" i="25" s="1"/>
  <c r="BF57" i="3"/>
  <c r="BP56" i="3"/>
  <c r="BF57" i="2"/>
  <c r="BP56" i="2"/>
  <c r="BF80" i="1"/>
  <c r="BP79" i="1"/>
  <c r="BT85" i="1" s="1"/>
  <c r="BT86" i="1" s="1"/>
  <c r="AX57" i="28" l="1"/>
  <c r="AV57" i="28" s="1"/>
  <c r="AT60" i="28" s="1"/>
  <c r="AZ60" i="28"/>
  <c r="AH60" i="25"/>
  <c r="AF57" i="25"/>
  <c r="AF62" i="25" s="1"/>
  <c r="AF64" i="25" s="1"/>
  <c r="BP57" i="3"/>
  <c r="BT62" i="3"/>
  <c r="BT63" i="3" s="1"/>
  <c r="BP57" i="2"/>
  <c r="BT62" i="2"/>
  <c r="BT63" i="2" s="1"/>
  <c r="BP80" i="1"/>
  <c r="AF101" i="25" l="1"/>
  <c r="AF3" i="25"/>
  <c r="AR57" i="28"/>
  <c r="AP57" i="28" s="1"/>
  <c r="AL57" i="28" s="1"/>
  <c r="AJ57" i="28" s="1"/>
  <c r="AF60" i="25"/>
  <c r="BQ64" i="3"/>
  <c r="BQ73" i="3" s="1"/>
  <c r="BN62" i="3"/>
  <c r="BJ62" i="3" s="1"/>
  <c r="BQ64" i="2"/>
  <c r="BQ73" i="2" s="1"/>
  <c r="BN62" i="2"/>
  <c r="BJ62" i="2" s="1"/>
  <c r="BQ87" i="1"/>
  <c r="BQ96" i="1" s="1"/>
  <c r="BN85" i="1"/>
  <c r="BJ85" i="1" s="1"/>
  <c r="AN60" i="28" l="1"/>
  <c r="AH60" i="28"/>
  <c r="AF57" i="28"/>
  <c r="AH61" i="25"/>
  <c r="AL60" i="25"/>
  <c r="BJ63" i="3"/>
  <c r="BG64" i="3" s="1"/>
  <c r="BG73" i="3" s="1"/>
  <c r="BD62" i="3"/>
  <c r="AZ62" i="3" s="1"/>
  <c r="BJ63" i="2"/>
  <c r="BG64" i="2" s="1"/>
  <c r="BG73" i="2" s="1"/>
  <c r="BD62" i="2"/>
  <c r="AZ62" i="2" s="1"/>
  <c r="BJ86" i="1"/>
  <c r="BG87" i="1" s="1"/>
  <c r="BG96" i="1" s="1"/>
  <c r="BD85" i="1"/>
  <c r="AZ85" i="1" s="1"/>
  <c r="AF60" i="28" l="1"/>
  <c r="AF62" i="28"/>
  <c r="AF64" i="28" s="1"/>
  <c r="AN61" i="25"/>
  <c r="AN66" i="25" s="1"/>
  <c r="AR60" i="25"/>
  <c r="AZ63" i="3"/>
  <c r="AW64" i="3" s="1"/>
  <c r="AW73" i="3" s="1"/>
  <c r="AT62" i="3"/>
  <c r="AP62" i="3" s="1"/>
  <c r="AZ63" i="2"/>
  <c r="AW64" i="2" s="1"/>
  <c r="AW73" i="2" s="1"/>
  <c r="AT62" i="2"/>
  <c r="AP62" i="2" s="1"/>
  <c r="AZ86" i="1"/>
  <c r="AW87" i="1" s="1"/>
  <c r="AW96" i="1" s="1"/>
  <c r="AT85" i="1"/>
  <c r="AP85" i="1" s="1"/>
  <c r="AF101" i="28" l="1"/>
  <c r="AF3" i="28"/>
  <c r="AL60" i="28"/>
  <c r="AH61" i="28"/>
  <c r="AX60" i="25"/>
  <c r="AT61" i="25"/>
  <c r="AT66" i="25" s="1"/>
  <c r="AP63" i="3"/>
  <c r="AM64" i="3" s="1"/>
  <c r="AJ62" i="3"/>
  <c r="AP63" i="2"/>
  <c r="AM64" i="2" s="1"/>
  <c r="AJ62" i="2"/>
  <c r="AP86" i="1"/>
  <c r="AM87" i="1" s="1"/>
  <c r="AJ85" i="1"/>
  <c r="AN61" i="28" l="1"/>
  <c r="AN66" i="28" s="1"/>
  <c r="AR60" i="28"/>
  <c r="BD60" i="25"/>
  <c r="BF61" i="25" s="1"/>
  <c r="BF66" i="25" s="1"/>
  <c r="AZ61" i="25"/>
  <c r="AZ66" i="25" s="1"/>
  <c r="AM73" i="3"/>
  <c r="AM67" i="3"/>
  <c r="AN67" i="3" s="1"/>
  <c r="AM69" i="3" s="1"/>
  <c r="BV69" i="3" s="1"/>
  <c r="AM73" i="2"/>
  <c r="AM67" i="2"/>
  <c r="AN67" i="2" s="1"/>
  <c r="AM69" i="2" s="1"/>
  <c r="BV69" i="2" s="1"/>
  <c r="AM90" i="1"/>
  <c r="AN90" i="1" s="1"/>
  <c r="AM92" i="1" s="1"/>
  <c r="BV92" i="1" s="1"/>
  <c r="AM96" i="1"/>
  <c r="BL71" i="25"/>
  <c r="BJ68" i="25"/>
  <c r="BH68" i="25" s="1"/>
  <c r="AX60" i="28" l="1"/>
  <c r="AT61" i="28"/>
  <c r="AT66" i="28" s="1"/>
  <c r="BD68" i="25"/>
  <c r="BB68" i="25" s="1"/>
  <c r="BF71" i="25"/>
  <c r="AZ61" i="28" l="1"/>
  <c r="AZ66" i="28" s="1"/>
  <c r="BD60" i="28"/>
  <c r="BF61" i="28" s="1"/>
  <c r="BF66" i="28" s="1"/>
  <c r="AZ71" i="25"/>
  <c r="AX68" i="25"/>
  <c r="AV68" i="25" s="1"/>
  <c r="BF71" i="28" l="1"/>
  <c r="BD68" i="28"/>
  <c r="BB68" i="28" s="1"/>
  <c r="AT71" i="25"/>
  <c r="AR68" i="25"/>
  <c r="AP68" i="25" s="1"/>
  <c r="AZ71" i="28" l="1"/>
  <c r="AX68" i="28"/>
  <c r="AV68" i="28" s="1"/>
  <c r="AN71" i="25"/>
  <c r="AL68" i="25"/>
  <c r="AL73" i="25" s="1"/>
  <c r="AL75" i="25" s="1"/>
  <c r="AL101" i="25" l="1"/>
  <c r="AL3" i="25"/>
  <c r="AR68" i="28"/>
  <c r="AP68" i="28" s="1"/>
  <c r="AT71" i="28"/>
  <c r="AL71" i="25"/>
  <c r="AL68" i="28" l="1"/>
  <c r="AN71" i="28"/>
  <c r="AR71" i="25"/>
  <c r="AN72" i="25"/>
  <c r="AL71" i="28" l="1"/>
  <c r="AL73" i="28"/>
  <c r="AL75" i="28" s="1"/>
  <c r="AX71" i="25"/>
  <c r="AT72" i="25"/>
  <c r="AT77" i="25" s="1"/>
  <c r="AL101" i="28" l="1"/>
  <c r="AL3" i="28"/>
  <c r="AN72" i="28"/>
  <c r="AR71" i="28"/>
  <c r="AZ72" i="25"/>
  <c r="AZ77" i="25" s="1"/>
  <c r="BD71" i="25"/>
  <c r="AT72" i="28" l="1"/>
  <c r="AT77" i="28" s="1"/>
  <c r="AX71" i="28"/>
  <c r="BJ71" i="25"/>
  <c r="BL72" i="25" s="1"/>
  <c r="BL77" i="25" s="1"/>
  <c r="BF72" i="25"/>
  <c r="BF77" i="25" s="1"/>
  <c r="AZ72" i="28" l="1"/>
  <c r="AZ77" i="28" s="1"/>
  <c r="BD71" i="28"/>
  <c r="BL82" i="25"/>
  <c r="BJ79" i="25"/>
  <c r="BH79" i="25" s="1"/>
  <c r="BF82" i="25" s="1"/>
  <c r="BJ71" i="28" l="1"/>
  <c r="BL72" i="28" s="1"/>
  <c r="BL77" i="28" s="1"/>
  <c r="BF72" i="28"/>
  <c r="BF77" i="28" s="1"/>
  <c r="BD79" i="25"/>
  <c r="BB79" i="25" s="1"/>
  <c r="AZ82" i="25" s="1"/>
  <c r="BL82" i="28" l="1"/>
  <c r="BJ79" i="28"/>
  <c r="BH79" i="28" s="1"/>
  <c r="BF82" i="28" s="1"/>
  <c r="AX79" i="25"/>
  <c r="AV79" i="25" s="1"/>
  <c r="AT82" i="25" s="1"/>
  <c r="AR79" i="25"/>
  <c r="AR85" i="25" s="1"/>
  <c r="AR87" i="25" s="1"/>
  <c r="AR3" i="25" l="1"/>
  <c r="AR101" i="25"/>
  <c r="BD79" i="28"/>
  <c r="BB79" i="28" s="1"/>
  <c r="AR82" i="25"/>
  <c r="AX79" i="28" l="1"/>
  <c r="AV79" i="28" s="1"/>
  <c r="AZ82" i="28"/>
  <c r="AT83" i="25"/>
  <c r="AX82" i="25"/>
  <c r="AT82" i="28" l="1"/>
  <c r="AR79" i="28"/>
  <c r="AZ83" i="25"/>
  <c r="AZ88" i="25" s="1"/>
  <c r="BD82" i="25"/>
  <c r="AR82" i="28" l="1"/>
  <c r="AR85" i="28"/>
  <c r="AR87" i="28" s="1"/>
  <c r="BJ82" i="25"/>
  <c r="BF83" i="25"/>
  <c r="BF88" i="25" s="1"/>
  <c r="AR3" i="28" l="1"/>
  <c r="AR101" i="28"/>
  <c r="AX82" i="28"/>
  <c r="AT83" i="28"/>
  <c r="BP82" i="25"/>
  <c r="BL83" i="25"/>
  <c r="BL88" i="25" s="1"/>
  <c r="AZ83" i="28" l="1"/>
  <c r="AZ88" i="28" s="1"/>
  <c r="BD82" i="28"/>
  <c r="BR83" i="25"/>
  <c r="BR88" i="25" s="1"/>
  <c r="BF83" i="28" l="1"/>
  <c r="BF88" i="28" s="1"/>
  <c r="BJ82" i="28"/>
  <c r="BX93" i="25"/>
  <c r="BV90" i="25"/>
  <c r="BT90" i="25" s="1"/>
  <c r="BR93" i="25" s="1"/>
  <c r="BP82" i="28" l="1"/>
  <c r="BR83" i="28" s="1"/>
  <c r="BR88" i="28" s="1"/>
  <c r="BL83" i="28"/>
  <c r="BL88" i="28" s="1"/>
  <c r="BP90" i="25"/>
  <c r="BN90" i="25" s="1"/>
  <c r="BP90" i="28" l="1"/>
  <c r="BN90" i="28" s="1"/>
  <c r="BL93" i="28" s="1"/>
  <c r="BR93" i="28"/>
  <c r="BL93" i="25"/>
  <c r="BJ90" i="25"/>
  <c r="BH90" i="25" s="1"/>
  <c r="BJ90" i="28" l="1"/>
  <c r="BH90" i="28" s="1"/>
  <c r="BD90" i="25"/>
  <c r="BB90" i="25" s="1"/>
  <c r="BF93" i="25"/>
  <c r="BD90" i="28" l="1"/>
  <c r="BB90" i="28" s="1"/>
  <c r="BF93" i="28"/>
  <c r="AZ93" i="25"/>
  <c r="AX90" i="25"/>
  <c r="AZ93" i="28" l="1"/>
  <c r="AX90" i="28"/>
  <c r="AX93" i="28" s="1"/>
  <c r="AX93" i="25"/>
  <c r="AX96" i="25" s="1"/>
  <c r="AX98" i="25" s="1"/>
  <c r="AX96" i="28" l="1"/>
  <c r="AX98" i="28" s="1"/>
  <c r="AZ94" i="28"/>
  <c r="BD93" i="28"/>
  <c r="AX3" i="25"/>
  <c r="AX101" i="25"/>
  <c r="BD93" i="25"/>
  <c r="AZ94" i="25"/>
  <c r="AZ99" i="25" s="1"/>
  <c r="BF94" i="28" l="1"/>
  <c r="BJ93" i="28"/>
  <c r="AZ99" i="28"/>
  <c r="AZ9" i="28"/>
  <c r="AX101" i="28"/>
  <c r="AX3" i="28"/>
  <c r="AZ9" i="25"/>
  <c r="BJ93" i="25"/>
  <c r="BF94" i="25"/>
  <c r="BP93" i="28" l="1"/>
  <c r="BL94" i="28"/>
  <c r="BF9" i="28"/>
  <c r="BF99" i="28"/>
  <c r="BF9" i="25"/>
  <c r="BF99" i="25"/>
  <c r="BP93" i="25"/>
  <c r="BL94" i="25"/>
  <c r="BL99" i="25" s="1"/>
  <c r="BL9" i="28" l="1"/>
  <c r="BL99" i="28"/>
  <c r="BV93" i="28"/>
  <c r="BX94" i="28" s="1"/>
  <c r="BR94" i="28"/>
  <c r="BL9" i="25"/>
  <c r="BR94" i="25"/>
  <c r="BR99" i="25" s="1"/>
  <c r="BV93" i="25"/>
  <c r="BX94" i="25" s="1"/>
  <c r="BX99" i="25" s="1"/>
  <c r="BR9" i="28" l="1"/>
  <c r="BR99" i="28"/>
  <c r="BX99" i="28"/>
  <c r="BX9" i="28"/>
  <c r="BX9" i="25"/>
  <c r="BR9" i="25"/>
  <c r="T5" i="33" l="1"/>
  <c r="N12" i="33" l="1"/>
  <c r="L13" i="33" l="1"/>
  <c r="K13" i="33"/>
  <c r="J13" i="33"/>
  <c r="I13" i="33"/>
  <c r="U5" i="33"/>
  <c r="O14" i="33" l="1"/>
  <c r="K15" i="33" s="1"/>
  <c r="L15" i="33" l="1"/>
  <c r="M15" i="33"/>
  <c r="J15" i="33"/>
  <c r="V5" i="33"/>
  <c r="P16" i="33" l="1"/>
  <c r="N17" i="33" s="1"/>
  <c r="K17" i="33" l="1"/>
  <c r="L17" i="33"/>
  <c r="M17" i="33"/>
  <c r="W5" i="33"/>
  <c r="Q18" i="33" l="1"/>
  <c r="M19" i="33" s="1"/>
  <c r="L19" i="33" l="1"/>
  <c r="N19" i="33"/>
  <c r="O19" i="33"/>
  <c r="X5" i="33"/>
  <c r="R20" i="33" l="1"/>
  <c r="N21" i="33" s="1"/>
  <c r="O21" i="33" l="1"/>
  <c r="P21" i="33"/>
  <c r="M21" i="33"/>
  <c r="Y5" i="33"/>
  <c r="C3" i="33" s="1"/>
  <c r="C4" i="33" l="1"/>
  <c r="K12" i="34" l="1"/>
  <c r="J12" i="34"/>
  <c r="I12" i="34" l="1"/>
  <c r="F12" i="34" l="1"/>
  <c r="G12" i="34"/>
  <c r="H12" i="34"/>
  <c r="D12" i="34"/>
  <c r="E12" i="34"/>
  <c r="A12" i="34" l="1"/>
  <c r="P31" i="29"/>
  <c r="V31" i="29"/>
  <c r="V36" i="29" s="1"/>
  <c r="Z30" i="29" l="1"/>
  <c r="AB31" i="29" l="1"/>
  <c r="AB36" i="29" s="1"/>
  <c r="AF30" i="29"/>
  <c r="AH31" i="29" l="1"/>
  <c r="AH36" i="29" s="1"/>
  <c r="AM47" i="29"/>
  <c r="AF38" i="29" l="1"/>
  <c r="AD38" i="29" s="1"/>
  <c r="Z38" i="29" s="1"/>
  <c r="X38" i="29" s="1"/>
  <c r="V41" i="29" s="1"/>
  <c r="AH41" i="29"/>
  <c r="AB41" i="29" l="1"/>
  <c r="T38" i="29"/>
  <c r="T43" i="29" s="1"/>
  <c r="T45" i="29" s="1"/>
  <c r="AS47" i="29" s="1"/>
  <c r="T41" i="29" l="1"/>
  <c r="V42" i="29" s="1"/>
  <c r="T3" i="29"/>
  <c r="T59" i="29"/>
  <c r="Z41" i="29" l="1"/>
  <c r="AB42" i="29" s="1"/>
  <c r="AB47" i="29" s="1"/>
  <c r="AF41" i="29" l="1"/>
  <c r="AL41" i="29" s="1"/>
  <c r="AH42" i="29" l="1"/>
  <c r="AH47" i="29" s="1"/>
  <c r="AR41" i="29"/>
  <c r="AN42" i="29"/>
  <c r="AN47" i="29" s="1"/>
  <c r="AT42" i="29" l="1"/>
  <c r="AT47" i="29" s="1"/>
  <c r="AR49" i="29" l="1"/>
  <c r="AP49" i="29" s="1"/>
  <c r="AT52" i="29"/>
  <c r="AN52" i="29" l="1"/>
  <c r="AL49" i="29"/>
  <c r="AJ49" i="29" s="1"/>
  <c r="AH52" i="29" l="1"/>
  <c r="AF49" i="29"/>
  <c r="AD49" i="29" s="1"/>
  <c r="AB52" i="29" l="1"/>
  <c r="Z49" i="29"/>
  <c r="Z52" i="29" l="1"/>
  <c r="Z54" i="29"/>
  <c r="Z56" i="29" s="1"/>
  <c r="Z59" i="29" l="1"/>
  <c r="Z3" i="29"/>
  <c r="AB53" i="29"/>
  <c r="AF52" i="29"/>
  <c r="AH53" i="29" l="1"/>
  <c r="AL52" i="29"/>
  <c r="AB6" i="29"/>
  <c r="AB58" i="29"/>
  <c r="AR52" i="29" l="1"/>
  <c r="AN53" i="29"/>
  <c r="AH58" i="29"/>
  <c r="AH6" i="29"/>
  <c r="AN6" i="29" l="1"/>
  <c r="AN58" i="29"/>
  <c r="AT53" i="29"/>
  <c r="AX52" i="29"/>
  <c r="AZ53" i="29" l="1"/>
  <c r="BD52" i="29"/>
  <c r="BF53" i="29" s="1"/>
  <c r="AT58" i="29"/>
  <c r="AT6" i="29"/>
  <c r="BF58" i="29" l="1"/>
  <c r="BF6" i="29"/>
  <c r="AZ6" i="29"/>
  <c r="AZ58" i="29"/>
</calcChain>
</file>

<file path=xl/sharedStrings.xml><?xml version="1.0" encoding="utf-8"?>
<sst xmlns="http://schemas.openxmlformats.org/spreadsheetml/2006/main" count="3688" uniqueCount="271">
  <si>
    <t>A</t>
  </si>
  <si>
    <t>B</t>
  </si>
  <si>
    <t>Cin</t>
  </si>
  <si>
    <t>S</t>
  </si>
  <si>
    <t>Cout</t>
  </si>
  <si>
    <t>F</t>
  </si>
  <si>
    <t>T</t>
  </si>
  <si>
    <t>D</t>
  </si>
  <si>
    <t>Rin</t>
  </si>
  <si>
    <t>Rout</t>
  </si>
  <si>
    <t>CAS</t>
  </si>
  <si>
    <t>Divisor</t>
  </si>
  <si>
    <t>Divident</t>
  </si>
  <si>
    <t>73)</t>
  </si>
  <si>
    <t>INV 3</t>
  </si>
  <si>
    <t>Out</t>
  </si>
  <si>
    <t>In</t>
  </si>
  <si>
    <t>Remainder</t>
  </si>
  <si>
    <t>Quotient</t>
  </si>
  <si>
    <t>OS = 1 D doorgeven</t>
  </si>
  <si>
    <t>OS = 0 X doorgeven</t>
  </si>
  <si>
    <t>OS</t>
  </si>
  <si>
    <t>X</t>
  </si>
  <si>
    <t>D out</t>
  </si>
  <si>
    <t>L out</t>
  </si>
  <si>
    <t>Lin</t>
  </si>
  <si>
    <t>L in</t>
  </si>
  <si>
    <t>Y</t>
  </si>
  <si>
    <t>Lout</t>
  </si>
  <si>
    <t>C out</t>
  </si>
  <si>
    <t>C in</t>
  </si>
  <si>
    <t>XOR</t>
  </si>
  <si>
    <t>FULL SUBTRACT</t>
  </si>
  <si>
    <t>MUX</t>
  </si>
  <si>
    <t>FULL ADDER</t>
  </si>
  <si>
    <t>A0-B3</t>
  </si>
  <si>
    <t>INV 0</t>
  </si>
  <si>
    <t>INV 1</t>
  </si>
  <si>
    <t>INV 2</t>
  </si>
  <si>
    <t>A0-B0</t>
  </si>
  <si>
    <t>A1-B0</t>
  </si>
  <si>
    <t>A2-B0</t>
  </si>
  <si>
    <t>A3-B0</t>
  </si>
  <si>
    <t>A3-B1</t>
  </si>
  <si>
    <t>A3-B2</t>
  </si>
  <si>
    <t>A3-B3</t>
  </si>
  <si>
    <t>A2-B1</t>
  </si>
  <si>
    <t>A2-B2</t>
  </si>
  <si>
    <t>A2-B3</t>
  </si>
  <si>
    <t>A1-B1</t>
  </si>
  <si>
    <t>A1-B2</t>
  </si>
  <si>
    <t>A1-B3</t>
  </si>
  <si>
    <t>A0-B1</t>
  </si>
  <si>
    <t>A0-B2</t>
  </si>
  <si>
    <t>Divider 7444</t>
  </si>
  <si>
    <t>Divider 8454</t>
  </si>
  <si>
    <t>B3</t>
  </si>
  <si>
    <t>A7</t>
  </si>
  <si>
    <t>B2</t>
  </si>
  <si>
    <t>A6</t>
  </si>
  <si>
    <t>B1</t>
  </si>
  <si>
    <t>A5</t>
  </si>
  <si>
    <t>B0</t>
  </si>
  <si>
    <t>A4</t>
  </si>
  <si>
    <t>A3</t>
  </si>
  <si>
    <t>A2</t>
  </si>
  <si>
    <t>A1</t>
  </si>
  <si>
    <t>A0</t>
  </si>
  <si>
    <t>Q4</t>
  </si>
  <si>
    <t>A7-B3</t>
  </si>
  <si>
    <t>A6-B2</t>
  </si>
  <si>
    <t>A5-B1</t>
  </si>
  <si>
    <t>A4-B0</t>
  </si>
  <si>
    <t>Q3</t>
  </si>
  <si>
    <t>A6-B3</t>
  </si>
  <si>
    <t>A5-B2</t>
  </si>
  <si>
    <t>A4-B1</t>
  </si>
  <si>
    <t>Q2</t>
  </si>
  <si>
    <t>A5-B3</t>
  </si>
  <si>
    <t>A4-B2</t>
  </si>
  <si>
    <t>Q1</t>
  </si>
  <si>
    <t>A4-B3</t>
  </si>
  <si>
    <t>Q0</t>
  </si>
  <si>
    <t>R3</t>
  </si>
  <si>
    <t>R2</t>
  </si>
  <si>
    <t>R1</t>
  </si>
  <si>
    <t>R0</t>
  </si>
  <si>
    <t>divider 8545</t>
  </si>
  <si>
    <t>?divider 8555</t>
  </si>
  <si>
    <t>B4</t>
  </si>
  <si>
    <t>A7-B4</t>
  </si>
  <si>
    <t>A6-B4</t>
  </si>
  <si>
    <t>A5-B4</t>
  </si>
  <si>
    <t>A4-B4</t>
  </si>
  <si>
    <t>R4</t>
  </si>
  <si>
    <t>CSM 00</t>
  </si>
  <si>
    <t>CSM 01</t>
  </si>
  <si>
    <t>CSM 02</t>
  </si>
  <si>
    <t>CSM 10</t>
  </si>
  <si>
    <t>CSM 11</t>
  </si>
  <si>
    <t>CSM 12</t>
  </si>
  <si>
    <t>CSM 13</t>
  </si>
  <si>
    <t>CSM 20</t>
  </si>
  <si>
    <t>CSM 21</t>
  </si>
  <si>
    <t>CSM 22</t>
  </si>
  <si>
    <t>CSM 23</t>
  </si>
  <si>
    <t>CSM 24</t>
  </si>
  <si>
    <t>CSM 30</t>
  </si>
  <si>
    <t>CSM 31</t>
  </si>
  <si>
    <t>CSM 32</t>
  </si>
  <si>
    <t>CSM 33</t>
  </si>
  <si>
    <t>CSM 34</t>
  </si>
  <si>
    <t>CSM 35</t>
  </si>
  <si>
    <t>IN</t>
  </si>
  <si>
    <t>OUT</t>
  </si>
  <si>
    <t>Rest</t>
  </si>
  <si>
    <t>B i</t>
  </si>
  <si>
    <t>Bo</t>
  </si>
  <si>
    <t>Square-Root</t>
  </si>
  <si>
    <t>1'</t>
  </si>
  <si>
    <t>2'</t>
  </si>
  <si>
    <t>D'</t>
  </si>
  <si>
    <t>3'</t>
  </si>
  <si>
    <t>4'</t>
  </si>
  <si>
    <t>5'</t>
  </si>
  <si>
    <t>6'</t>
  </si>
  <si>
    <t>7'</t>
  </si>
  <si>
    <t>8'</t>
  </si>
  <si>
    <t>CSM YX</t>
  </si>
  <si>
    <t>INV X</t>
  </si>
  <si>
    <t>AND</t>
  </si>
  <si>
    <t>OR</t>
  </si>
  <si>
    <t>NOT</t>
  </si>
  <si>
    <t>NAND</t>
  </si>
  <si>
    <t>NOR</t>
  </si>
  <si>
    <t>XNOR</t>
  </si>
  <si>
    <t>Ci</t>
  </si>
  <si>
    <t>Co</t>
  </si>
  <si>
    <t>FA</t>
  </si>
  <si>
    <t>FA 3</t>
  </si>
  <si>
    <t>S4</t>
  </si>
  <si>
    <t>S3</t>
  </si>
  <si>
    <t>S2</t>
  </si>
  <si>
    <t>S1</t>
  </si>
  <si>
    <t>S0</t>
  </si>
  <si>
    <t>=</t>
  </si>
  <si>
    <t>+</t>
  </si>
  <si>
    <t>FS</t>
  </si>
  <si>
    <t>Li</t>
  </si>
  <si>
    <t>Lo</t>
  </si>
  <si>
    <t>FS 3</t>
  </si>
  <si>
    <t>D4</t>
  </si>
  <si>
    <t>D3</t>
  </si>
  <si>
    <t>D2</t>
  </si>
  <si>
    <t>D1</t>
  </si>
  <si>
    <t>D0</t>
  </si>
  <si>
    <t>-</t>
  </si>
  <si>
    <t>A&lt;&gt;b&lt;&gt;c</t>
  </si>
  <si>
    <t>Si</t>
  </si>
  <si>
    <t>So</t>
  </si>
  <si>
    <t>MA XX</t>
  </si>
  <si>
    <t>b</t>
  </si>
  <si>
    <t>D = EN (A B C)</t>
  </si>
  <si>
    <t>D = XOR (A B C)</t>
  </si>
  <si>
    <t>XOR A , B</t>
  </si>
  <si>
    <t>XOR A B C</t>
  </si>
  <si>
    <t>XOR A B C D E</t>
  </si>
  <si>
    <t>val</t>
  </si>
  <si>
    <t>MA</t>
  </si>
  <si>
    <t>d</t>
  </si>
  <si>
    <t>CSM</t>
  </si>
  <si>
    <t>Bi</t>
  </si>
  <si>
    <t>Do</t>
  </si>
  <si>
    <t>P0</t>
  </si>
  <si>
    <t>P1</t>
  </si>
  <si>
    <t>P2</t>
  </si>
  <si>
    <t>P3</t>
  </si>
  <si>
    <t>P4</t>
  </si>
  <si>
    <t>P5</t>
  </si>
  <si>
    <t>P6</t>
  </si>
  <si>
    <t>P7</t>
  </si>
  <si>
    <t>MUL  A x B = P</t>
  </si>
  <si>
    <t>Y3</t>
  </si>
  <si>
    <t>Y2</t>
  </si>
  <si>
    <t>Y1</t>
  </si>
  <si>
    <t>Y0</t>
  </si>
  <si>
    <t>X7</t>
  </si>
  <si>
    <t>X6</t>
  </si>
  <si>
    <t>X5</t>
  </si>
  <si>
    <t>X4</t>
  </si>
  <si>
    <t>X3</t>
  </si>
  <si>
    <t>X2</t>
  </si>
  <si>
    <t>X1</t>
  </si>
  <si>
    <t>X0</t>
  </si>
  <si>
    <t>Q7</t>
  </si>
  <si>
    <t>Q6</t>
  </si>
  <si>
    <t>Q5</t>
  </si>
  <si>
    <t>NOT 7</t>
  </si>
  <si>
    <t>NOT 6</t>
  </si>
  <si>
    <t>NOT 5</t>
  </si>
  <si>
    <t>NOT 4</t>
  </si>
  <si>
    <t>NOT 3</t>
  </si>
  <si>
    <t>NOT 2</t>
  </si>
  <si>
    <t>NOT 1</t>
  </si>
  <si>
    <t>NOT 0</t>
  </si>
  <si>
    <t>R6</t>
  </si>
  <si>
    <t>Tole Sutikno (Tole Harjo Sutikno)</t>
  </si>
  <si>
    <t>Department of Electrical Engineering</t>
  </si>
  <si>
    <t>Faculty of Industrial Technology</t>
  </si>
  <si>
    <t>Ahmad Dahlan University (UAD)</t>
  </si>
  <si>
    <t>3rd Campus, Jln. Prof. Soepomo, Janturan, Yogyakarta</t>
  </si>
  <si>
    <t>Telp: +62 274 379418, Fax:+62 274 564604</t>
  </si>
  <si>
    <t>email: tole@ee.uad.ac.id or tole@uad.ac.id</t>
  </si>
  <si>
    <t>=ALS( OF(EN(ALS(S5;1;0);NIET(ALS(R3;1;0));NIET(ALS(P3;1;0)));EN(NIET(ALS(S5;1;0));ALS(R3;1;0);NIET(ALS(P3;1;0)));EN(NIET(ALS(S5;1;0));NIET(ALS(R3;1;0));ALS(P3;1;0));EN(ALS(S5;1;0);ALS(R3;1;0);ALS(P3;1;0)));1;0)</t>
  </si>
  <si>
    <t>=ALS(OF(EN(ALS(R3;1;0);(ALS(P3;1;0)));EN( OF(EN(ALS(R3;1;0);NIET(ALS(P3;1;0))); EN(NIET(ALS(R3;1;0));ALS(P3;1;0)));(ALS(S5;1;0))));1;0)</t>
  </si>
  <si>
    <t>=ALS( OF(EN(ALS(S18;1;0);NIET(ALS(R16;1;0));NIET(ALS(Q17;1;0)));EN(NIET(ALS(S18;1;0));ALS(R16;1;0);NIET(ALS(Q17;1;0)));EN(NIET(ALS(S18;1;0));NIET(ALS(R16;1;0));ALS(Q17;1;0));EN(ALS(S18;1;0);ALS(R16;1;0);ALS(Q17;1;0)));1;0)</t>
  </si>
  <si>
    <t>=ALS(OF(EN(ALS(R16;1;0);(ALS(Q17;1;0)));EN( OF(EN(ALS(R16;1;0);NIET(ALS(Q17;1;0))); EN(NIET(ALS(R16;1;0));ALS(Q17;1;0)));(ALS(S18;1;0))));1;0)</t>
  </si>
  <si>
    <t>=ALS( EN(ALS(P16;1;0);ALS(Q16;1;0));1;0)</t>
  </si>
  <si>
    <t>=ALS( OF(EN(ALS(S40;1;0);NIET(ALS(R38;1;0));NIET(ALS(P38;1;0)));EN(NIET(ALS(S40;1;0));ALS(R38;1;0);NIET(ALS(P38;1;0)));EN(NIET(ALS(S40;1;0));NIET(ALS(R38;1;0));ALS(P38;1;0));EN(ALS(S40;1;0);ALS(R38;1;0);ALS(P38;1;0)));1;0)</t>
  </si>
  <si>
    <t>=ALS(OF(EN(NIET(ALS(R38;1;0));(ALS(P38;1;0)));EN(NIET( OF(EN(ALS(R38;1;0);NIET(ALS(P38;1;0))); EN(NIET(ALS(R38;1;0));ALS(P38;1;0))) );(ALS(S40;1;0))));1;0)</t>
  </si>
  <si>
    <t xml:space="preserve">d </t>
  </si>
  <si>
    <t>=ALS(OF(EN(ALS(O56;1;0);ALS(Q51;1;0));EN(NIET(ALS(O56;1;0)); OF(EN(ALS(S53;1;0);NIET(ALS(Q51;1;0));NIET(ALS(P51;1;0)));EN(NIET(ALS(S53;1;0));ALS(Q51;1;0);NIET(ALS(P51;1;0)));EN(NIET(ALS(S53;1;0));NIET(ALS(Q51;1;0));ALS(P51;1;0));EN(ALS(S53;1;0);ALS(Q51;1;0);ALS(P51;1;0))) ));1;0)</t>
  </si>
  <si>
    <t>=ALS(OF(EN(NIET(ALS(Q51;1;0));(ALS(P51;1;0)));EN(NIET( OF(EN(ALS(Q51;1;0);NIET(ALS(P51;1;0))); EN(NIET(ALS(Q51;1;0));ALS(P51;1;0))) );(ALS(S53;1;0))));1;0)</t>
  </si>
  <si>
    <t>=ALS(OF(EN(ALS(S53;1;0);NIET(ALS(Q51;1;0));NIET(ALS(P51;1;0)));EN(NIET(ALS(S53;1;0));ALS(Q51;1;0);NIET(ALS(P51;1;0)));EN(NIET(ALS(S53;1;0));NIET(ALS(Q51;1;0));ALS(P51;1;0));EN(ALS(S53;1;0);ALS(Q51;1;0);ALS(P51;1;0)));1;0)</t>
  </si>
  <si>
    <t>=ALS(NIET(ALS(P72;1;0));1;0)</t>
  </si>
  <si>
    <t>Square root</t>
  </si>
  <si>
    <t>√</t>
  </si>
  <si>
    <t>−</t>
  </si>
  <si>
    <t>^ +</t>
  </si>
  <si>
    <t>/</t>
  </si>
  <si>
    <t>\</t>
  </si>
  <si>
    <t>Q</t>
  </si>
  <si>
    <t>R</t>
  </si>
  <si>
    <t>x</t>
  </si>
  <si>
    <t>multiplier (B)</t>
  </si>
  <si>
    <t>multiplicand (A)</t>
  </si>
  <si>
    <t>partial product (b0xA)</t>
  </si>
  <si>
    <t>sum</t>
  </si>
  <si>
    <t>product (AxB)</t>
  </si>
  <si>
    <t>rest</t>
  </si>
  <si>
    <t>fout</t>
  </si>
  <si>
    <t>PS3</t>
  </si>
  <si>
    <t>PS2</t>
  </si>
  <si>
    <t>PS1</t>
  </si>
  <si>
    <t>PS0</t>
  </si>
  <si>
    <t>GS3</t>
  </si>
  <si>
    <t>GS2</t>
  </si>
  <si>
    <t>GS1</t>
  </si>
  <si>
    <t>ALU</t>
  </si>
  <si>
    <t>=ALS( OF(EN(ALS(S9;1;0);NIET(ALS(R7;1;0));NIET(ALS(Q8;1;0)));EN(NIET(ALS(S9;1;0));ALS(R7;1;0);NIET(ALS(Q8;1;0)));EN(NIET(ALS(S9;1;0));NIET(ALS(R7;1;0));ALS(Q8;1;0));EN(ALS(S9;1;0);ALS(R7;1;0);ALS(Q8;1;0)));1;0)</t>
  </si>
  <si>
    <t>=ALS(OF(EN(ALS(R7;1;0);(ALS(Q8;1;0)));EN( OF(EN(ALS(R7;1;0);NIET(ALS(Q8;1;0))); EN(NIET(ALS(R7;1;0));ALS(Q8;1;0)));(ALS(S9;1;0))));1;0)</t>
  </si>
  <si>
    <t>=ALS(OF(EN(ALS(D8;1;0);ALS(D10;1;0));(EN(ALS(D12;1;0);ALS(D14;1;0))));1;0)</t>
  </si>
  <si>
    <t>=ALS(OF(EN(NIET(ALS(D8;1;0));ALS(D24;1;0));(EN(ALS(D8;1;0);NIET(ALS(D24;1;0)))));1;0)</t>
  </si>
  <si>
    <t>=ALS( EN(E3;(G3));1;0)</t>
  </si>
  <si>
    <t>=ALS( OF(E3;G3);1;0)</t>
  </si>
  <si>
    <t>=ALS( EN(ALS(E3;1;0);(ALS(G3;1;0)));1;0)</t>
  </si>
  <si>
    <t>=ALS( OF(ALS(E3;1;0);(ALS(G3;1;0)));1;0)</t>
  </si>
  <si>
    <t>=ALS( OF(EN( OF(EN( D8 ;E3  );EN(D10  ;NIET( E3 )   ) );D12 );(EN(D14;D16)));1;0)</t>
  </si>
  <si>
    <t>ok?</t>
  </si>
  <si>
    <t>= ALS ( OF ( EN ( OF ( EN ( D8 ; E3  ) ; EN ( D10 ; NIET ( E3 )  ) ) ; OF ( EN ( D12 ;  E3  ) ; EN ( D14 ; NIET ( E3  ) ) ) ) ; ( EN ( G3 ; NIET ( G3  ) ) ) ) ; 1 ; 0 )</t>
  </si>
  <si>
    <r>
      <t xml:space="preserve">= ALS ( OF ( EN ( OF ( EN ( D8 ; E3  ) ; EN ( D10 ; NIET ( E3 )  ) ) ; </t>
    </r>
    <r>
      <rPr>
        <sz val="10"/>
        <color rgb="FFFF0000"/>
        <rFont val="Arial"/>
        <family val="2"/>
      </rPr>
      <t>OF ( EN ( D12 ;  E3 ) ;  EN ( D14 ; NIET ( E3  ) ) )</t>
    </r>
    <r>
      <rPr>
        <sz val="10"/>
        <color theme="1"/>
        <rFont val="Arial"/>
        <family val="2"/>
      </rPr>
      <t xml:space="preserve"> ) ; ( EN ( </t>
    </r>
    <r>
      <rPr>
        <sz val="10"/>
        <color rgb="FFFF0000"/>
        <rFont val="Arial"/>
        <family val="2"/>
      </rPr>
      <t>G3</t>
    </r>
    <r>
      <rPr>
        <sz val="10"/>
        <color theme="1"/>
        <rFont val="Arial"/>
        <family val="2"/>
      </rPr>
      <t xml:space="preserve"> ; NIET ( G3  ) ) ) ) ; 1 ; 0 )</t>
    </r>
  </si>
  <si>
    <r>
      <t>= ALS ( OF ( EN ( OF ( EN ( D8 ; E3  ) ; EN ( D10 ; NIET ( E3 )  ) ) ;</t>
    </r>
    <r>
      <rPr>
        <sz val="10"/>
        <color rgb="FFFF0000"/>
        <rFont val="Arial"/>
        <family val="2"/>
      </rPr>
      <t xml:space="preserve"> G3</t>
    </r>
    <r>
      <rPr>
        <sz val="10"/>
        <color theme="1"/>
        <rFont val="Arial"/>
        <family val="2"/>
      </rPr>
      <t xml:space="preserve"> ) ; ( EN ( </t>
    </r>
    <r>
      <rPr>
        <sz val="10"/>
        <color rgb="FFFF0000"/>
        <rFont val="Arial"/>
        <family val="2"/>
      </rPr>
      <t>OF ( EN ( D12 ; E3  ) ;  EN ( D14 ; NIET ( E3  ) ) )</t>
    </r>
    <r>
      <rPr>
        <sz val="10"/>
        <color theme="1"/>
        <rFont val="Arial"/>
        <family val="2"/>
      </rPr>
      <t xml:space="preserve"> ; NIET ( G3  ) ) ) ) ; 1 ; 0 )</t>
    </r>
  </si>
  <si>
    <t>= ALS( OF( EN( OF( EN( D8; E3 ); EN( D10; NIET( E3 ) ) ); G3 ); ( EN( OF( EN( D12; E3 ); EN( D14; NIET( E3 ) ) ); NIET( G3 ) ) ) ); 1; 0 )</t>
  </si>
  <si>
    <t>= ALS( OF( EN( OF( EN( D16; E3 ); EN( D18; NIET( E3 ) ) ); G3 ); ( EN( OF( EN( D20; E3 ); EN( D22; NIET( E3 ) ) ); NIET( G3 ) ) ) ); 1; 0 )</t>
  </si>
  <si>
    <t>= ALS( OF( EN( OF( EN( D16; E3 ); EN( D18; NIET( E3 ) ) ); G3 ); ( EN(  EN( D20; E3 ); NIET( G3 ) ) ) ); 1; 0 )</t>
  </si>
  <si>
    <t>= ALS( OF( EN( NIET( D24 ); H8 ); EN( D24; NIET( H8 ) ) ); 1; 0 )</t>
  </si>
  <si>
    <t>= ALS( OF( EN( H16 ; NIET( H8 ) ); EN( D24; H8 ) ); 1; 0 )</t>
  </si>
  <si>
    <t>H16</t>
  </si>
  <si>
    <t>H8</t>
  </si>
  <si>
    <t>= ALS( OF( EN( NIET( D24 ); OF( EN( OF( EN( D8; E3 ); EN( D10; NIET( E3 ) ) ); G3 ); ( EN( OF( EN( D12; E3 ); EN( D14; NIET( E3 ) ) ); NIET( G3 ) ) ) ) ); EN( D24; NIET( OF( EN( OF( EN( D8; E3 ); EN( D10; NIET( E3 ) ) ); G3 ); ( EN( OF( EN( D12; E3 ); EN( D14; NIET( E3 ) ) ); NIET( G3 ) ) ) ) ) ) ); 1; 0 )</t>
  </si>
  <si>
    <t>= ALS( OF( EN( OF( EN( OF( EN( D16; E3 ); EN( D18; NIET( E3 ) ) ); G3 ); ( EN(  EN( D20; E3 ); NIET( G3 ) ) ) ) ; NIET( OF( EN( OF( EN( D8; E3 ); EN( D10; NIET( E3 ) ) ); G3 ); ( EN( OF( EN( D12; E3 ); EN( D14; NIET( E3 ) ) ); NIET( G3 ) ) ) ) ) ); EN( D24; OF( EN( OF( EN( D8; E3 ); EN( D10; NIET( E3 ) ) ); G3 ); ( EN( OF( EN( D12; E3 ); EN( D14; NIET( E3 ) ) ); NIET( G3 ) ) ) ) ) ); 1; 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</si>
</sst>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&quot;√&quot;0"/>
    <numFmt numFmtId="166" formatCode="&quot;×&quot;0"/>
  </numFmts>
  <fonts count="34" x14ac:knownFonts="1"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FA7D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name val="Calibri"/>
      <family val="2"/>
      <scheme val="minor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4"/>
      <name val="Calibri"/>
      <family val="2"/>
    </font>
    <font>
      <sz val="16"/>
      <name val="Arial"/>
      <family val="2"/>
    </font>
    <font>
      <sz val="16"/>
      <color theme="0"/>
      <name val="Calibri"/>
      <family val="2"/>
      <scheme val="minor"/>
    </font>
    <font>
      <sz val="16"/>
      <color rgb="FFFF0000"/>
      <name val="Arial"/>
      <family val="2"/>
    </font>
    <font>
      <sz val="16"/>
      <color rgb="FF00B050"/>
      <name val="Arial"/>
      <family val="2"/>
    </font>
    <font>
      <sz val="16"/>
      <color theme="4"/>
      <name val="Arial"/>
      <family val="2"/>
    </font>
    <font>
      <b/>
      <sz val="24"/>
      <color theme="1"/>
      <name val="Arial"/>
      <family val="2"/>
    </font>
    <font>
      <sz val="12"/>
      <color theme="9"/>
      <name val="Arial"/>
      <family val="2"/>
    </font>
    <font>
      <b/>
      <sz val="16"/>
      <color theme="4"/>
      <name val="Arial"/>
      <family val="2"/>
    </font>
    <font>
      <b/>
      <sz val="10"/>
      <color theme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rgb="FF7F7F7F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6" borderId="1" applyNumberFormat="0" applyAlignment="0" applyProtection="0"/>
  </cellStyleXfs>
  <cellXfs count="235">
    <xf numFmtId="0" fontId="0" fillId="0" borderId="0" xfId="0"/>
    <xf numFmtId="0" fontId="0" fillId="0" borderId="0" xfId="0" applyAlignment="1">
      <alignment horizontal="center"/>
    </xf>
    <xf numFmtId="0" fontId="1" fillId="2" borderId="0" xfId="1" applyAlignment="1">
      <alignment horizontal="center"/>
    </xf>
    <xf numFmtId="0" fontId="4" fillId="5" borderId="1" xfId="4" applyAlignment="1">
      <alignment horizontal="center"/>
    </xf>
    <xf numFmtId="0" fontId="3" fillId="4" borderId="1" xfId="3" applyBorder="1" applyAlignment="1">
      <alignment horizontal="center"/>
    </xf>
    <xf numFmtId="0" fontId="3" fillId="4" borderId="2" xfId="3" applyBorder="1" applyAlignment="1">
      <alignment horizontal="center"/>
    </xf>
    <xf numFmtId="0" fontId="1" fillId="2" borderId="1" xfId="1" applyBorder="1" applyAlignment="1">
      <alignment horizontal="center"/>
    </xf>
    <xf numFmtId="0" fontId="2" fillId="3" borderId="1" xfId="2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3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4" fillId="0" borderId="0" xfId="4" applyFill="1" applyBorder="1" applyAlignment="1">
      <alignment horizontal="center"/>
    </xf>
    <xf numFmtId="0" fontId="1" fillId="0" borderId="0" xfId="1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4" borderId="0" xfId="3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6" borderId="1" xfId="5" applyAlignment="1">
      <alignment horizontal="center"/>
    </xf>
    <xf numFmtId="0" fontId="1" fillId="2" borderId="0" xfId="1"/>
    <xf numFmtId="0" fontId="5" fillId="6" borderId="15" xfId="5" applyBorder="1" applyAlignment="1">
      <alignment horizontal="center"/>
    </xf>
    <xf numFmtId="0" fontId="1" fillId="2" borderId="14" xfId="1" applyBorder="1" applyAlignment="1">
      <alignment horizontal="center"/>
    </xf>
    <xf numFmtId="0" fontId="3" fillId="4" borderId="14" xfId="3" applyBorder="1" applyAlignment="1">
      <alignment horizontal="center"/>
    </xf>
    <xf numFmtId="0" fontId="0" fillId="0" borderId="14" xfId="0" applyBorder="1" applyAlignment="1">
      <alignment horizontal="center"/>
    </xf>
    <xf numFmtId="0" fontId="5" fillId="6" borderId="14" xfId="5" applyBorder="1" applyAlignment="1">
      <alignment horizontal="center"/>
    </xf>
    <xf numFmtId="0" fontId="5" fillId="0" borderId="6" xfId="5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0" fontId="5" fillId="0" borderId="0" xfId="5" applyFill="1" applyBorder="1" applyAlignment="1">
      <alignment horizontal="center"/>
    </xf>
    <xf numFmtId="0" fontId="4" fillId="0" borderId="16" xfId="4" applyFill="1" applyBorder="1" applyAlignment="1">
      <alignment horizontal="center"/>
    </xf>
    <xf numFmtId="0" fontId="5" fillId="6" borderId="1" xfId="5" applyBorder="1" applyAlignment="1">
      <alignment horizontal="center"/>
    </xf>
    <xf numFmtId="0" fontId="3" fillId="0" borderId="0" xfId="3" applyFill="1" applyBorder="1" applyAlignment="1">
      <alignment horizontal="center"/>
    </xf>
    <xf numFmtId="0" fontId="4" fillId="0" borderId="17" xfId="4" applyFill="1" applyBorder="1" applyAlignment="1">
      <alignment horizontal="center"/>
    </xf>
    <xf numFmtId="0" fontId="0" fillId="0" borderId="0" xfId="0" applyFill="1" applyBorder="1"/>
    <xf numFmtId="0" fontId="2" fillId="0" borderId="0" xfId="2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Fill="1"/>
    <xf numFmtId="0" fontId="3" fillId="0" borderId="0" xfId="3" applyFill="1"/>
    <xf numFmtId="0" fontId="1" fillId="0" borderId="4" xfId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3" borderId="24" xfId="2" applyBorder="1" applyAlignment="1">
      <alignment horizontal="center"/>
    </xf>
    <xf numFmtId="0" fontId="0" fillId="0" borderId="25" xfId="0" applyBorder="1"/>
    <xf numFmtId="0" fontId="2" fillId="3" borderId="0" xfId="2" applyBorder="1" applyAlignment="1">
      <alignment horizontal="center"/>
    </xf>
    <xf numFmtId="0" fontId="0" fillId="0" borderId="24" xfId="0" applyBorder="1" applyAlignment="1">
      <alignment horizontal="center"/>
    </xf>
    <xf numFmtId="0" fontId="2" fillId="9" borderId="0" xfId="2" applyFill="1" applyBorder="1" applyAlignment="1">
      <alignment horizontal="center"/>
    </xf>
    <xf numFmtId="0" fontId="3" fillId="0" borderId="0" xfId="3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/>
    <xf numFmtId="0" fontId="1" fillId="10" borderId="0" xfId="1" applyFill="1" applyAlignment="1">
      <alignment horizontal="center"/>
    </xf>
    <xf numFmtId="0" fontId="0" fillId="11" borderId="0" xfId="0" applyFill="1"/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2" fillId="12" borderId="19" xfId="2" applyFill="1" applyBorder="1" applyAlignment="1">
      <alignment horizontal="center"/>
    </xf>
    <xf numFmtId="0" fontId="0" fillId="13" borderId="0" xfId="0" applyFill="1"/>
    <xf numFmtId="0" fontId="0" fillId="14" borderId="0" xfId="0" applyFill="1"/>
    <xf numFmtId="0" fontId="0" fillId="10" borderId="0" xfId="0" applyFill="1"/>
    <xf numFmtId="0" fontId="0" fillId="15" borderId="0" xfId="0" applyFill="1"/>
    <xf numFmtId="0" fontId="0" fillId="14" borderId="0" xfId="0" quotePrefix="1" applyFill="1"/>
    <xf numFmtId="0" fontId="0" fillId="16" borderId="0" xfId="0" quotePrefix="1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2" fillId="12" borderId="21" xfId="2" applyFill="1" applyBorder="1" applyAlignment="1">
      <alignment horizontal="center"/>
    </xf>
    <xf numFmtId="0" fontId="2" fillId="9" borderId="24" xfId="2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9" fillId="0" borderId="0" xfId="0" quotePrefix="1" applyFont="1"/>
    <xf numFmtId="0" fontId="2" fillId="3" borderId="0" xfId="2" applyAlignment="1" applyProtection="1">
      <alignment horizontal="center"/>
    </xf>
    <xf numFmtId="0" fontId="1" fillId="19" borderId="0" xfId="1" applyFill="1" applyAlignment="1">
      <alignment horizontal="center"/>
    </xf>
    <xf numFmtId="0" fontId="2" fillId="0" borderId="0" xfId="2" applyFill="1" applyBorder="1" applyAlignment="1" applyProtection="1">
      <alignment horizontal="center"/>
    </xf>
    <xf numFmtId="0" fontId="10" fillId="0" borderId="31" xfId="3" applyFont="1" applyFill="1" applyBorder="1" applyAlignment="1">
      <alignment horizontal="center"/>
    </xf>
    <xf numFmtId="0" fontId="10" fillId="0" borderId="32" xfId="1" applyFont="1" applyFill="1" applyBorder="1" applyAlignment="1">
      <alignment horizontal="center"/>
    </xf>
    <xf numFmtId="0" fontId="10" fillId="0" borderId="27" xfId="3" applyFont="1" applyFill="1" applyBorder="1" applyAlignment="1">
      <alignment horizontal="center"/>
    </xf>
    <xf numFmtId="0" fontId="10" fillId="0" borderId="22" xfId="1" applyFont="1" applyFill="1" applyBorder="1" applyAlignment="1">
      <alignment horizontal="center"/>
    </xf>
    <xf numFmtId="0" fontId="10" fillId="0" borderId="28" xfId="3" applyFont="1" applyFill="1" applyBorder="1" applyAlignment="1">
      <alignment horizontal="center"/>
    </xf>
    <xf numFmtId="0" fontId="10" fillId="0" borderId="25" xfId="1" applyFont="1" applyFill="1" applyBorder="1" applyAlignment="1">
      <alignment horizontal="center"/>
    </xf>
    <xf numFmtId="0" fontId="8" fillId="0" borderId="0" xfId="0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164" fontId="0" fillId="0" borderId="0" xfId="0" applyNumberFormat="1"/>
    <xf numFmtId="164" fontId="0" fillId="0" borderId="0" xfId="0" applyNumberFormat="1" applyAlignment="1"/>
    <xf numFmtId="1" fontId="0" fillId="0" borderId="0" xfId="0" applyNumberFormat="1" applyAlignment="1"/>
    <xf numFmtId="0" fontId="0" fillId="0" borderId="0" xfId="0" quotePrefix="1" applyAlignment="1"/>
    <xf numFmtId="164" fontId="0" fillId="0" borderId="0" xfId="0" quotePrefix="1" applyNumberFormat="1"/>
    <xf numFmtId="1" fontId="12" fillId="0" borderId="0" xfId="0" applyNumberFormat="1" applyFont="1" applyAlignment="1"/>
    <xf numFmtId="0" fontId="13" fillId="0" borderId="0" xfId="0" quotePrefix="1" applyFont="1" applyAlignment="1">
      <alignment horizontal="right"/>
    </xf>
    <xf numFmtId="164" fontId="14" fillId="0" borderId="0" xfId="0" quotePrefix="1" applyNumberFormat="1" applyFont="1" applyAlignment="1">
      <alignment horizontal="right"/>
    </xf>
    <xf numFmtId="1" fontId="15" fillId="0" borderId="0" xfId="0" applyNumberFormat="1" applyFont="1" applyAlignment="1"/>
    <xf numFmtId="1" fontId="12" fillId="0" borderId="0" xfId="0" applyNumberFormat="1" applyFont="1"/>
    <xf numFmtId="0" fontId="16" fillId="0" borderId="0" xfId="0" quotePrefix="1" applyFont="1" applyAlignment="1">
      <alignment horizontal="right"/>
    </xf>
    <xf numFmtId="164" fontId="11" fillId="0" borderId="24" xfId="0" quotePrefix="1" applyNumberFormat="1" applyFont="1" applyBorder="1" applyAlignment="1">
      <alignment horizontal="right"/>
    </xf>
    <xf numFmtId="166" fontId="17" fillId="0" borderId="0" xfId="0" applyNumberFormat="1" applyFont="1" applyAlignment="1">
      <alignment horizontal="left"/>
    </xf>
    <xf numFmtId="164" fontId="0" fillId="0" borderId="0" xfId="0" applyNumberFormat="1" applyAlignment="1">
      <alignment horizontal="right"/>
    </xf>
    <xf numFmtId="164" fontId="14" fillId="0" borderId="0" xfId="0" applyNumberFormat="1" applyFont="1" applyAlignment="1"/>
    <xf numFmtId="1" fontId="15" fillId="0" borderId="24" xfId="0" applyNumberFormat="1" applyFont="1" applyBorder="1" applyAlignment="1">
      <alignment horizontal="right"/>
    </xf>
    <xf numFmtId="164" fontId="11" fillId="0" borderId="24" xfId="0" applyNumberFormat="1" applyFont="1" applyBorder="1" applyAlignment="1"/>
    <xf numFmtId="1" fontId="0" fillId="0" borderId="0" xfId="0" applyNumberFormat="1" applyAlignment="1">
      <alignment horizontal="right"/>
    </xf>
    <xf numFmtId="164" fontId="15" fillId="0" borderId="24" xfId="0" quotePrefix="1" applyNumberFormat="1" applyFont="1" applyBorder="1" applyAlignment="1">
      <alignment horizontal="right"/>
    </xf>
    <xf numFmtId="164" fontId="15" fillId="0" borderId="24" xfId="0" applyNumberFormat="1" applyFont="1" applyBorder="1" applyAlignment="1">
      <alignment horizontal="right"/>
    </xf>
    <xf numFmtId="1" fontId="18" fillId="0" borderId="0" xfId="0" applyNumberFormat="1" applyFont="1"/>
    <xf numFmtId="164" fontId="0" fillId="0" borderId="0" xfId="0" applyNumberFormat="1" applyBorder="1" applyAlignment="1"/>
    <xf numFmtId="0" fontId="0" fillId="0" borderId="0" xfId="0" applyBorder="1" applyAlignment="1"/>
    <xf numFmtId="1" fontId="0" fillId="0" borderId="0" xfId="0" applyNumberFormat="1" applyBorder="1" applyAlignment="1"/>
    <xf numFmtId="0" fontId="0" fillId="0" borderId="0" xfId="0" quotePrefix="1" applyBorder="1" applyAlignment="1"/>
    <xf numFmtId="1" fontId="15" fillId="0" borderId="0" xfId="0" applyNumberFormat="1" applyFont="1" applyBorder="1" applyAlignment="1"/>
    <xf numFmtId="166" fontId="17" fillId="0" borderId="0" xfId="0" applyNumberFormat="1" applyFont="1" applyBorder="1" applyAlignment="1">
      <alignment horizontal="left"/>
    </xf>
    <xf numFmtId="1" fontId="0" fillId="2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left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1" fillId="0" borderId="0" xfId="0" quotePrefix="1" applyFont="1"/>
    <xf numFmtId="164" fontId="11" fillId="0" borderId="0" xfId="0" quotePrefix="1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14" fillId="0" borderId="0" xfId="0" applyNumberFormat="1" applyFont="1" applyBorder="1" applyAlignment="1"/>
    <xf numFmtId="1" fontId="15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/>
    <xf numFmtId="1" fontId="0" fillId="0" borderId="0" xfId="0" applyNumberFormat="1" applyBorder="1" applyAlignment="1">
      <alignment horizontal="right"/>
    </xf>
    <xf numFmtId="0" fontId="16" fillId="0" borderId="0" xfId="0" quotePrefix="1" applyFont="1" applyBorder="1" applyAlignment="1">
      <alignment horizontal="right"/>
    </xf>
    <xf numFmtId="164" fontId="15" fillId="0" borderId="0" xfId="0" quotePrefix="1" applyNumberFormat="1" applyFont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 applyAlignment="1"/>
    <xf numFmtId="0" fontId="0" fillId="0" borderId="0" xfId="0" quotePrefix="1" applyFill="1" applyAlignment="1"/>
    <xf numFmtId="0" fontId="21" fillId="0" borderId="0" xfId="0" applyFont="1"/>
    <xf numFmtId="1" fontId="21" fillId="0" borderId="0" xfId="0" applyNumberFormat="1" applyFont="1"/>
    <xf numFmtId="0" fontId="25" fillId="0" borderId="0" xfId="0" applyFont="1" applyAlignment="1">
      <alignment vertical="center"/>
    </xf>
    <xf numFmtId="1" fontId="26" fillId="0" borderId="0" xfId="0" applyNumberFormat="1" applyFont="1" applyAlignment="1"/>
    <xf numFmtId="0" fontId="29" fillId="0" borderId="0" xfId="0" applyFont="1" applyAlignment="1">
      <alignment vertical="center"/>
    </xf>
    <xf numFmtId="0" fontId="22" fillId="0" borderId="0" xfId="0" quotePrefix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7" fillId="0" borderId="2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0" fontId="28" fillId="0" borderId="0" xfId="0" applyFont="1"/>
    <xf numFmtId="0" fontId="28" fillId="0" borderId="0" xfId="0" quotePrefix="1" applyFont="1"/>
    <xf numFmtId="0" fontId="27" fillId="0" borderId="0" xfId="0" applyFont="1"/>
    <xf numFmtId="0" fontId="27" fillId="0" borderId="0" xfId="0" quotePrefix="1" applyFont="1"/>
    <xf numFmtId="0" fontId="29" fillId="0" borderId="0" xfId="0" quotePrefix="1" applyFont="1"/>
    <xf numFmtId="0" fontId="30" fillId="0" borderId="0" xfId="0" quotePrefix="1" applyFont="1" applyAlignment="1">
      <alignment horizontal="center" vertical="center"/>
    </xf>
    <xf numFmtId="0" fontId="22" fillId="0" borderId="0" xfId="0" applyFont="1"/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/>
    <xf numFmtId="0" fontId="23" fillId="0" borderId="0" xfId="0" applyFont="1"/>
    <xf numFmtId="0" fontId="33" fillId="0" borderId="0" xfId="0" applyFont="1"/>
    <xf numFmtId="1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" fontId="0" fillId="0" borderId="0" xfId="0" applyNumberFormat="1" applyFill="1"/>
    <xf numFmtId="164" fontId="0" fillId="0" borderId="0" xfId="0" quotePrefix="1" applyNumberFormat="1" applyAlignment="1"/>
    <xf numFmtId="0" fontId="8" fillId="0" borderId="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right"/>
    </xf>
    <xf numFmtId="0" fontId="10" fillId="3" borderId="0" xfId="2" applyFont="1" applyAlignment="1">
      <alignment horizontal="center"/>
    </xf>
    <xf numFmtId="0" fontId="10" fillId="11" borderId="0" xfId="2" applyFont="1" applyFill="1" applyBorder="1" applyAlignment="1">
      <alignment horizontal="center"/>
    </xf>
    <xf numFmtId="0" fontId="10" fillId="0" borderId="0" xfId="2" applyFont="1" applyFill="1" applyAlignment="1">
      <alignment horizontal="center"/>
    </xf>
    <xf numFmtId="0" fontId="10" fillId="0" borderId="0" xfId="0" applyFo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165" fontId="0" fillId="0" borderId="0" xfId="0" applyNumberFormat="1" applyFill="1" applyAlignment="1"/>
    <xf numFmtId="1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1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165" fontId="0" fillId="0" borderId="0" xfId="0" applyNumberFormat="1" applyAlignment="1"/>
    <xf numFmtId="1" fontId="0" fillId="14" borderId="0" xfId="0" applyNumberFormat="1" applyFill="1" applyAlignment="1">
      <alignment horizontal="left"/>
    </xf>
    <xf numFmtId="0" fontId="0" fillId="14" borderId="0" xfId="0" applyFill="1" applyAlignment="1">
      <alignment horizontal="left"/>
    </xf>
  </cellXfs>
  <cellStyles count="6">
    <cellStyle name="Berekening" xfId="5" builtinId="22"/>
    <cellStyle name="Goed" xfId="1" builtinId="26"/>
    <cellStyle name="Invoer" xfId="4" builtinId="20"/>
    <cellStyle name="Neutraal" xfId="3" builtinId="28"/>
    <cellStyle name="Ongeldig" xfId="2" builtinId="27"/>
    <cellStyle name="Standaard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C7CE"/>
      <color rgb="FFFF8080"/>
      <color rgb="FF3F0000"/>
      <color rgb="FFE10000"/>
      <color rgb="FFC00000"/>
      <color rgb="FF7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'ALU bit'!$D$24:$E$24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80496"/>
        <c:axId val="608981056"/>
      </c:barChart>
      <c:catAx>
        <c:axId val="60898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608981056"/>
        <c:crosses val="autoZero"/>
        <c:auto val="1"/>
        <c:lblAlgn val="ctr"/>
        <c:lblOffset val="100"/>
        <c:noMultiLvlLbl val="0"/>
      </c:catAx>
      <c:valAx>
        <c:axId val="608981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8980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8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3.png"/><Relationship Id="rId4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4" Type="http://schemas.openxmlformats.org/officeDocument/2006/relationships/image" Target="../media/image2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0.png"/><Relationship Id="rId4" Type="http://schemas.openxmlformats.org/officeDocument/2006/relationships/image" Target="../media/image2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3.png"/><Relationship Id="rId6" Type="http://schemas.openxmlformats.org/officeDocument/2006/relationships/image" Target="../media/image30.png"/><Relationship Id="rId11" Type="http://schemas.openxmlformats.org/officeDocument/2006/relationships/image" Target="../media/image35.png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3.png"/><Relationship Id="rId6" Type="http://schemas.openxmlformats.org/officeDocument/2006/relationships/image" Target="../media/image30.png"/><Relationship Id="rId11" Type="http://schemas.openxmlformats.org/officeDocument/2006/relationships/image" Target="../media/image35.png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image" Target="../media/image27.png"/><Relationship Id="rId1" Type="http://schemas.openxmlformats.org/officeDocument/2006/relationships/image" Target="../media/image23.png"/><Relationship Id="rId6" Type="http://schemas.openxmlformats.org/officeDocument/2006/relationships/image" Target="../media/image29.png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5" Type="http://schemas.openxmlformats.org/officeDocument/2006/relationships/image" Target="../media/image42.png"/><Relationship Id="rId4" Type="http://schemas.openxmlformats.org/officeDocument/2006/relationships/image" Target="../media/image41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png"/><Relationship Id="rId3" Type="http://schemas.openxmlformats.org/officeDocument/2006/relationships/image" Target="../media/image45.png"/><Relationship Id="rId7" Type="http://schemas.openxmlformats.org/officeDocument/2006/relationships/image" Target="../media/image49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6" Type="http://schemas.openxmlformats.org/officeDocument/2006/relationships/image" Target="../media/image48.png"/><Relationship Id="rId5" Type="http://schemas.openxmlformats.org/officeDocument/2006/relationships/image" Target="../media/image47.png"/><Relationship Id="rId4" Type="http://schemas.openxmlformats.org/officeDocument/2006/relationships/image" Target="../media/image46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3.png"/><Relationship Id="rId2" Type="http://schemas.openxmlformats.org/officeDocument/2006/relationships/image" Target="../media/image52.png"/><Relationship Id="rId1" Type="http://schemas.openxmlformats.org/officeDocument/2006/relationships/image" Target="../media/image51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png"/><Relationship Id="rId3" Type="http://schemas.openxmlformats.org/officeDocument/2006/relationships/image" Target="../media/image45.png"/><Relationship Id="rId7" Type="http://schemas.openxmlformats.org/officeDocument/2006/relationships/image" Target="../media/image49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6" Type="http://schemas.openxmlformats.org/officeDocument/2006/relationships/image" Target="../media/image48.png"/><Relationship Id="rId5" Type="http://schemas.openxmlformats.org/officeDocument/2006/relationships/image" Target="../media/image47.png"/><Relationship Id="rId4" Type="http://schemas.openxmlformats.org/officeDocument/2006/relationships/image" Target="../media/image46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png"/><Relationship Id="rId3" Type="http://schemas.openxmlformats.org/officeDocument/2006/relationships/image" Target="../media/image45.png"/><Relationship Id="rId7" Type="http://schemas.openxmlformats.org/officeDocument/2006/relationships/image" Target="../media/image49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6" Type="http://schemas.openxmlformats.org/officeDocument/2006/relationships/image" Target="../media/image48.png"/><Relationship Id="rId5" Type="http://schemas.openxmlformats.org/officeDocument/2006/relationships/image" Target="../media/image47.png"/><Relationship Id="rId4" Type="http://schemas.openxmlformats.org/officeDocument/2006/relationships/image" Target="../media/image4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171450</xdr:colOff>
      <xdr:row>1</xdr:row>
      <xdr:rowOff>123825</xdr:rowOff>
    </xdr:from>
    <xdr:to>
      <xdr:col>29</xdr:col>
      <xdr:colOff>466098</xdr:colOff>
      <xdr:row>10</xdr:row>
      <xdr:rowOff>135804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0850" y="295275"/>
          <a:ext cx="3952248" cy="1507404"/>
        </a:xfrm>
        <a:prstGeom prst="rect">
          <a:avLst/>
        </a:prstGeom>
      </xdr:spPr>
    </xdr:pic>
    <xdr:clientData/>
  </xdr:twoCellAnchor>
  <xdr:twoCellAnchor editAs="oneCell">
    <xdr:from>
      <xdr:col>23</xdr:col>
      <xdr:colOff>476250</xdr:colOff>
      <xdr:row>18</xdr:row>
      <xdr:rowOff>28575</xdr:rowOff>
    </xdr:from>
    <xdr:to>
      <xdr:col>30</xdr:col>
      <xdr:colOff>18574</xdr:colOff>
      <xdr:row>30</xdr:row>
      <xdr:rowOff>142617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6875" y="2505075"/>
          <a:ext cx="3809524" cy="2066667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36</xdr:row>
      <xdr:rowOff>28575</xdr:rowOff>
    </xdr:from>
    <xdr:to>
      <xdr:col>30</xdr:col>
      <xdr:colOff>3856</xdr:colOff>
      <xdr:row>44</xdr:row>
      <xdr:rowOff>135827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34725" y="5962650"/>
          <a:ext cx="3571250" cy="1431227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49</xdr:row>
      <xdr:rowOff>47625</xdr:rowOff>
    </xdr:from>
    <xdr:to>
      <xdr:col>29</xdr:col>
      <xdr:colOff>571049</xdr:colOff>
      <xdr:row>61</xdr:row>
      <xdr:rowOff>9283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68050" y="8134350"/>
          <a:ext cx="3600000" cy="1933333"/>
        </a:xfrm>
        <a:prstGeom prst="rect">
          <a:avLst/>
        </a:prstGeom>
      </xdr:spPr>
    </xdr:pic>
    <xdr:clientData/>
  </xdr:twoCellAnchor>
  <xdr:twoCellAnchor editAs="oneCell">
    <xdr:from>
      <xdr:col>24</xdr:col>
      <xdr:colOff>7390</xdr:colOff>
      <xdr:row>71</xdr:row>
      <xdr:rowOff>38100</xdr:rowOff>
    </xdr:from>
    <xdr:to>
      <xdr:col>30</xdr:col>
      <xdr:colOff>4013</xdr:colOff>
      <xdr:row>78</xdr:row>
      <xdr:rowOff>0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56390" y="11087100"/>
          <a:ext cx="3649742" cy="1114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28575</xdr:rowOff>
    </xdr:from>
    <xdr:to>
      <xdr:col>31</xdr:col>
      <xdr:colOff>8306</xdr:colOff>
      <xdr:row>31</xdr:row>
      <xdr:rowOff>75729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6875"/>
          <a:ext cx="9752381" cy="3771429"/>
        </a:xfrm>
        <a:prstGeom prst="rect">
          <a:avLst/>
        </a:prstGeom>
      </xdr:spPr>
    </xdr:pic>
    <xdr:clientData/>
  </xdr:twoCellAnchor>
  <xdr:twoCellAnchor editAs="oneCell">
    <xdr:from>
      <xdr:col>41</xdr:col>
      <xdr:colOff>38100</xdr:colOff>
      <xdr:row>1</xdr:row>
      <xdr:rowOff>47625</xdr:rowOff>
    </xdr:from>
    <xdr:to>
      <xdr:col>46</xdr:col>
      <xdr:colOff>237904</xdr:colOff>
      <xdr:row>12</xdr:row>
      <xdr:rowOff>37876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25425" y="209550"/>
          <a:ext cx="1771429" cy="17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31</xdr:col>
      <xdr:colOff>8306</xdr:colOff>
      <xdr:row>61</xdr:row>
      <xdr:rowOff>47154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10275"/>
          <a:ext cx="9752381" cy="3771429"/>
        </a:xfrm>
        <a:prstGeom prst="rect">
          <a:avLst/>
        </a:prstGeom>
      </xdr:spPr>
    </xdr:pic>
    <xdr:clientData/>
  </xdr:twoCellAnchor>
  <xdr:twoCellAnchor>
    <xdr:from>
      <xdr:col>7</xdr:col>
      <xdr:colOff>4762</xdr:colOff>
      <xdr:row>7</xdr:row>
      <xdr:rowOff>90488</xdr:rowOff>
    </xdr:from>
    <xdr:to>
      <xdr:col>7</xdr:col>
      <xdr:colOff>309562</xdr:colOff>
      <xdr:row>7</xdr:row>
      <xdr:rowOff>90488</xdr:rowOff>
    </xdr:to>
    <xdr:cxnSp macro="">
      <xdr:nvCxnSpPr>
        <xdr:cNvPr id="6" name="Rechte verbindingslijn met pijl 5"/>
        <xdr:cNvCxnSpPr/>
      </xdr:nvCxnSpPr>
      <xdr:spPr>
        <a:xfrm flipH="1">
          <a:off x="2205037" y="1071563"/>
          <a:ext cx="304800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4763</xdr:colOff>
      <xdr:row>7</xdr:row>
      <xdr:rowOff>90488</xdr:rowOff>
    </xdr:from>
    <xdr:to>
      <xdr:col>13</xdr:col>
      <xdr:colOff>309563</xdr:colOff>
      <xdr:row>7</xdr:row>
      <xdr:rowOff>90488</xdr:rowOff>
    </xdr:to>
    <xdr:cxnSp macro="">
      <xdr:nvCxnSpPr>
        <xdr:cNvPr id="7" name="Rechte verbindingslijn met pijl 6"/>
        <xdr:cNvCxnSpPr/>
      </xdr:nvCxnSpPr>
      <xdr:spPr>
        <a:xfrm flipH="1">
          <a:off x="4090988" y="1071563"/>
          <a:ext cx="304800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4763</xdr:colOff>
      <xdr:row>7</xdr:row>
      <xdr:rowOff>76200</xdr:rowOff>
    </xdr:from>
    <xdr:to>
      <xdr:col>19</xdr:col>
      <xdr:colOff>309563</xdr:colOff>
      <xdr:row>7</xdr:row>
      <xdr:rowOff>76200</xdr:rowOff>
    </xdr:to>
    <xdr:cxnSp macro="">
      <xdr:nvCxnSpPr>
        <xdr:cNvPr id="8" name="Rechte verbindingslijn met pijl 7"/>
        <xdr:cNvCxnSpPr/>
      </xdr:nvCxnSpPr>
      <xdr:spPr>
        <a:xfrm flipH="1">
          <a:off x="5976938" y="1057275"/>
          <a:ext cx="304800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11</xdr:row>
      <xdr:rowOff>19050</xdr:rowOff>
    </xdr:from>
    <xdr:to>
      <xdr:col>31</xdr:col>
      <xdr:colOff>65449</xdr:colOff>
      <xdr:row>36</xdr:row>
      <xdr:rowOff>132830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57350"/>
          <a:ext cx="9809524" cy="4161905"/>
        </a:xfrm>
        <a:prstGeom prst="rect">
          <a:avLst/>
        </a:prstGeom>
      </xdr:spPr>
    </xdr:pic>
    <xdr:clientData/>
  </xdr:twoCellAnchor>
  <xdr:twoCellAnchor editAs="oneCell">
    <xdr:from>
      <xdr:col>40</xdr:col>
      <xdr:colOff>114300</xdr:colOff>
      <xdr:row>1</xdr:row>
      <xdr:rowOff>19050</xdr:rowOff>
    </xdr:from>
    <xdr:to>
      <xdr:col>45</xdr:col>
      <xdr:colOff>314104</xdr:colOff>
      <xdr:row>12</xdr:row>
      <xdr:rowOff>9301</xdr:rowOff>
    </xdr:to>
    <xdr:pic>
      <xdr:nvPicPr>
        <xdr:cNvPr id="13" name="Afbeelding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87300" y="180975"/>
          <a:ext cx="1771429" cy="1790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9525</xdr:rowOff>
    </xdr:from>
    <xdr:to>
      <xdr:col>31</xdr:col>
      <xdr:colOff>74973</xdr:colOff>
      <xdr:row>32</xdr:row>
      <xdr:rowOff>104277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47825"/>
          <a:ext cx="9819048" cy="3980952"/>
        </a:xfrm>
        <a:prstGeom prst="rect">
          <a:avLst/>
        </a:prstGeom>
      </xdr:spPr>
    </xdr:pic>
    <xdr:clientData/>
  </xdr:twoCellAnchor>
  <xdr:twoCellAnchor editAs="oneCell">
    <xdr:from>
      <xdr:col>40</xdr:col>
      <xdr:colOff>123825</xdr:colOff>
      <xdr:row>1</xdr:row>
      <xdr:rowOff>47625</xdr:rowOff>
    </xdr:from>
    <xdr:to>
      <xdr:col>45</xdr:col>
      <xdr:colOff>314105</xdr:colOff>
      <xdr:row>10</xdr:row>
      <xdr:rowOff>95060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96825" y="209550"/>
          <a:ext cx="1761905" cy="1523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7</xdr:row>
      <xdr:rowOff>90488</xdr:rowOff>
    </xdr:from>
    <xdr:to>
      <xdr:col>7</xdr:col>
      <xdr:colOff>309562</xdr:colOff>
      <xdr:row>7</xdr:row>
      <xdr:rowOff>90488</xdr:rowOff>
    </xdr:to>
    <xdr:cxnSp macro="">
      <xdr:nvCxnSpPr>
        <xdr:cNvPr id="3" name="Rechte verbindingslijn met pijl 2"/>
        <xdr:cNvCxnSpPr/>
      </xdr:nvCxnSpPr>
      <xdr:spPr>
        <a:xfrm flipH="1">
          <a:off x="2205037" y="1233488"/>
          <a:ext cx="304800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4763</xdr:colOff>
      <xdr:row>7</xdr:row>
      <xdr:rowOff>90488</xdr:rowOff>
    </xdr:from>
    <xdr:to>
      <xdr:col>13</xdr:col>
      <xdr:colOff>309563</xdr:colOff>
      <xdr:row>7</xdr:row>
      <xdr:rowOff>90488</xdr:rowOff>
    </xdr:to>
    <xdr:cxnSp macro="">
      <xdr:nvCxnSpPr>
        <xdr:cNvPr id="4" name="Rechte verbindingslijn met pijl 3"/>
        <xdr:cNvCxnSpPr/>
      </xdr:nvCxnSpPr>
      <xdr:spPr>
        <a:xfrm flipH="1">
          <a:off x="4090988" y="1233488"/>
          <a:ext cx="304800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4763</xdr:colOff>
      <xdr:row>7</xdr:row>
      <xdr:rowOff>76200</xdr:rowOff>
    </xdr:from>
    <xdr:to>
      <xdr:col>19</xdr:col>
      <xdr:colOff>309563</xdr:colOff>
      <xdr:row>7</xdr:row>
      <xdr:rowOff>76200</xdr:rowOff>
    </xdr:to>
    <xdr:cxnSp macro="">
      <xdr:nvCxnSpPr>
        <xdr:cNvPr id="5" name="Rechte verbindingslijn met pijl 4"/>
        <xdr:cNvCxnSpPr/>
      </xdr:nvCxnSpPr>
      <xdr:spPr>
        <a:xfrm flipH="1">
          <a:off x="5976938" y="1219200"/>
          <a:ext cx="304800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123825</xdr:colOff>
      <xdr:row>1</xdr:row>
      <xdr:rowOff>19050</xdr:rowOff>
    </xdr:from>
    <xdr:to>
      <xdr:col>45</xdr:col>
      <xdr:colOff>314105</xdr:colOff>
      <xdr:row>10</xdr:row>
      <xdr:rowOff>66485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6825" y="180975"/>
          <a:ext cx="1761905" cy="15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19050</xdr:rowOff>
    </xdr:from>
    <xdr:to>
      <xdr:col>26</xdr:col>
      <xdr:colOff>170407</xdr:colOff>
      <xdr:row>33</xdr:row>
      <xdr:rowOff>104319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19275"/>
          <a:ext cx="8342857" cy="3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9525</xdr:rowOff>
    </xdr:from>
    <xdr:to>
      <xdr:col>31</xdr:col>
      <xdr:colOff>74973</xdr:colOff>
      <xdr:row>61</xdr:row>
      <xdr:rowOff>104277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019800"/>
          <a:ext cx="9819048" cy="39809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166688</xdr:colOff>
      <xdr:row>10</xdr:row>
      <xdr:rowOff>9525</xdr:rowOff>
    </xdr:from>
    <xdr:to>
      <xdr:col>3</xdr:col>
      <xdr:colOff>166689</xdr:colOff>
      <xdr:row>11</xdr:row>
      <xdr:rowOff>9525</xdr:rowOff>
    </xdr:to>
    <xdr:cxnSp macro="">
      <xdr:nvCxnSpPr>
        <xdr:cNvPr id="3" name="Rechte verbindingslijn met pijl 2"/>
        <xdr:cNvCxnSpPr/>
      </xdr:nvCxnSpPr>
      <xdr:spPr>
        <a:xfrm flipH="1">
          <a:off x="1243013" y="2771775"/>
          <a:ext cx="1" cy="276225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10</xdr:row>
      <xdr:rowOff>14287</xdr:rowOff>
    </xdr:from>
    <xdr:to>
      <xdr:col>4</xdr:col>
      <xdr:colOff>147638</xdr:colOff>
      <xdr:row>11</xdr:row>
      <xdr:rowOff>14287</xdr:rowOff>
    </xdr:to>
    <xdr:cxnSp macro="">
      <xdr:nvCxnSpPr>
        <xdr:cNvPr id="4" name="Rechte verbindingslijn met pijl 3"/>
        <xdr:cNvCxnSpPr/>
      </xdr:nvCxnSpPr>
      <xdr:spPr>
        <a:xfrm flipH="1">
          <a:off x="1538287" y="2776537"/>
          <a:ext cx="1" cy="276225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10</xdr:row>
      <xdr:rowOff>9525</xdr:rowOff>
    </xdr:from>
    <xdr:to>
      <xdr:col>5</xdr:col>
      <xdr:colOff>152401</xdr:colOff>
      <xdr:row>11</xdr:row>
      <xdr:rowOff>9525</xdr:rowOff>
    </xdr:to>
    <xdr:cxnSp macro="">
      <xdr:nvCxnSpPr>
        <xdr:cNvPr id="5" name="Rechte verbindingslijn met pijl 4"/>
        <xdr:cNvCxnSpPr/>
      </xdr:nvCxnSpPr>
      <xdr:spPr>
        <a:xfrm flipH="1">
          <a:off x="1857375" y="2771775"/>
          <a:ext cx="1" cy="276225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157162</xdr:colOff>
      <xdr:row>10</xdr:row>
      <xdr:rowOff>4762</xdr:rowOff>
    </xdr:from>
    <xdr:to>
      <xdr:col>6</xdr:col>
      <xdr:colOff>157163</xdr:colOff>
      <xdr:row>11</xdr:row>
      <xdr:rowOff>4762</xdr:rowOff>
    </xdr:to>
    <xdr:cxnSp macro="">
      <xdr:nvCxnSpPr>
        <xdr:cNvPr id="6" name="Rechte verbindingslijn met pijl 5"/>
        <xdr:cNvCxnSpPr/>
      </xdr:nvCxnSpPr>
      <xdr:spPr>
        <a:xfrm flipH="1">
          <a:off x="2176462" y="2767012"/>
          <a:ext cx="1" cy="276225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171451</xdr:colOff>
      <xdr:row>10</xdr:row>
      <xdr:rowOff>4762</xdr:rowOff>
    </xdr:from>
    <xdr:to>
      <xdr:col>7</xdr:col>
      <xdr:colOff>171452</xdr:colOff>
      <xdr:row>11</xdr:row>
      <xdr:rowOff>4762</xdr:rowOff>
    </xdr:to>
    <xdr:cxnSp macro="">
      <xdr:nvCxnSpPr>
        <xdr:cNvPr id="7" name="Rechte verbindingslijn met pijl 6"/>
        <xdr:cNvCxnSpPr/>
      </xdr:nvCxnSpPr>
      <xdr:spPr>
        <a:xfrm flipH="1">
          <a:off x="2505076" y="2767012"/>
          <a:ext cx="1" cy="276225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8</xdr:row>
      <xdr:rowOff>0</xdr:rowOff>
    </xdr:from>
    <xdr:to>
      <xdr:col>8</xdr:col>
      <xdr:colOff>161926</xdr:colOff>
      <xdr:row>11</xdr:row>
      <xdr:rowOff>4762</xdr:rowOff>
    </xdr:to>
    <xdr:cxnSp macro="">
      <xdr:nvCxnSpPr>
        <xdr:cNvPr id="8" name="Rechte verbindingslijn met pijl 7"/>
        <xdr:cNvCxnSpPr/>
      </xdr:nvCxnSpPr>
      <xdr:spPr>
        <a:xfrm>
          <a:off x="2809875" y="2209800"/>
          <a:ext cx="1" cy="833437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6</xdr:row>
      <xdr:rowOff>0</xdr:rowOff>
    </xdr:from>
    <xdr:to>
      <xdr:col>9</xdr:col>
      <xdr:colOff>161927</xdr:colOff>
      <xdr:row>11</xdr:row>
      <xdr:rowOff>4763</xdr:rowOff>
    </xdr:to>
    <xdr:cxnSp macro="">
      <xdr:nvCxnSpPr>
        <xdr:cNvPr id="9" name="Rechte verbindingslijn met pijl 8"/>
        <xdr:cNvCxnSpPr/>
      </xdr:nvCxnSpPr>
      <xdr:spPr>
        <a:xfrm>
          <a:off x="3124200" y="1657350"/>
          <a:ext cx="2" cy="1385888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25</xdr:col>
      <xdr:colOff>298796</xdr:colOff>
      <xdr:row>0</xdr:row>
      <xdr:rowOff>47625</xdr:rowOff>
    </xdr:from>
    <xdr:to>
      <xdr:col>46</xdr:col>
      <xdr:colOff>180196</xdr:colOff>
      <xdr:row>12</xdr:row>
      <xdr:rowOff>95250</xdr:rowOff>
    </xdr:to>
    <xdr:pic>
      <xdr:nvPicPr>
        <xdr:cNvPr id="26" name="Afbeelding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0271" y="47625"/>
          <a:ext cx="6482225" cy="3362325"/>
        </a:xfrm>
        <a:prstGeom prst="rect">
          <a:avLst/>
        </a:prstGeom>
      </xdr:spPr>
    </xdr:pic>
    <xdr:clientData/>
  </xdr:twoCellAnchor>
  <xdr:twoCellAnchor>
    <xdr:from>
      <xdr:col>10</xdr:col>
      <xdr:colOff>157163</xdr:colOff>
      <xdr:row>4</xdr:row>
      <xdr:rowOff>4763</xdr:rowOff>
    </xdr:from>
    <xdr:to>
      <xdr:col>10</xdr:col>
      <xdr:colOff>157164</xdr:colOff>
      <xdr:row>11</xdr:row>
      <xdr:rowOff>4763</xdr:rowOff>
    </xdr:to>
    <xdr:cxnSp macro="">
      <xdr:nvCxnSpPr>
        <xdr:cNvPr id="27" name="Rechte verbindingslijn met pijl 26"/>
        <xdr:cNvCxnSpPr/>
      </xdr:nvCxnSpPr>
      <xdr:spPr>
        <a:xfrm>
          <a:off x="3433763" y="1109663"/>
          <a:ext cx="1" cy="1933575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2</xdr:row>
      <xdr:rowOff>266700</xdr:rowOff>
    </xdr:from>
    <xdr:to>
      <xdr:col>10</xdr:col>
      <xdr:colOff>304800</xdr:colOff>
      <xdr:row>3</xdr:row>
      <xdr:rowOff>0</xdr:rowOff>
    </xdr:to>
    <xdr:cxnSp macro="">
      <xdr:nvCxnSpPr>
        <xdr:cNvPr id="32" name="Rechte verbindingslijn 31"/>
        <xdr:cNvCxnSpPr/>
      </xdr:nvCxnSpPr>
      <xdr:spPr>
        <a:xfrm flipV="1">
          <a:off x="1809750" y="819150"/>
          <a:ext cx="1771650" cy="9525"/>
        </a:xfrm>
        <a:prstGeom prst="line">
          <a:avLst/>
        </a:prstGeom>
        <a:ln w="254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</xdr:row>
      <xdr:rowOff>257175</xdr:rowOff>
    </xdr:from>
    <xdr:to>
      <xdr:col>10</xdr:col>
      <xdr:colOff>0</xdr:colOff>
      <xdr:row>4</xdr:row>
      <xdr:rowOff>266700</xdr:rowOff>
    </xdr:to>
    <xdr:cxnSp macro="">
      <xdr:nvCxnSpPr>
        <xdr:cNvPr id="33" name="Rechte verbindingslijn 32"/>
        <xdr:cNvCxnSpPr/>
      </xdr:nvCxnSpPr>
      <xdr:spPr>
        <a:xfrm flipV="1">
          <a:off x="1504950" y="1362075"/>
          <a:ext cx="1771650" cy="9525"/>
        </a:xfrm>
        <a:prstGeom prst="line">
          <a:avLst/>
        </a:prstGeom>
        <a:ln w="254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6</xdr:row>
      <xdr:rowOff>266700</xdr:rowOff>
    </xdr:from>
    <xdr:to>
      <xdr:col>8</xdr:col>
      <xdr:colOff>304800</xdr:colOff>
      <xdr:row>7</xdr:row>
      <xdr:rowOff>0</xdr:rowOff>
    </xdr:to>
    <xdr:cxnSp macro="">
      <xdr:nvCxnSpPr>
        <xdr:cNvPr id="34" name="Rechte verbindingslijn 33"/>
        <xdr:cNvCxnSpPr/>
      </xdr:nvCxnSpPr>
      <xdr:spPr>
        <a:xfrm flipV="1">
          <a:off x="1181100" y="1924050"/>
          <a:ext cx="1771650" cy="9525"/>
        </a:xfrm>
        <a:prstGeom prst="line">
          <a:avLst/>
        </a:prstGeom>
        <a:ln w="254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8</xdr:row>
      <xdr:rowOff>266700</xdr:rowOff>
    </xdr:from>
    <xdr:to>
      <xdr:col>8</xdr:col>
      <xdr:colOff>0</xdr:colOff>
      <xdr:row>9</xdr:row>
      <xdr:rowOff>0</xdr:rowOff>
    </xdr:to>
    <xdr:cxnSp macro="">
      <xdr:nvCxnSpPr>
        <xdr:cNvPr id="35" name="Rechte verbindingslijn 34"/>
        <xdr:cNvCxnSpPr/>
      </xdr:nvCxnSpPr>
      <xdr:spPr>
        <a:xfrm flipV="1">
          <a:off x="876300" y="2476500"/>
          <a:ext cx="1771650" cy="9525"/>
        </a:xfrm>
        <a:prstGeom prst="line">
          <a:avLst/>
        </a:prstGeom>
        <a:ln w="254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38100</xdr:colOff>
      <xdr:row>1</xdr:row>
      <xdr:rowOff>19050</xdr:rowOff>
    </xdr:from>
    <xdr:to>
      <xdr:col>46</xdr:col>
      <xdr:colOff>9293</xdr:colOff>
      <xdr:row>12</xdr:row>
      <xdr:rowOff>133108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11100" y="180975"/>
          <a:ext cx="1857143" cy="1933333"/>
        </a:xfrm>
        <a:prstGeom prst="rect">
          <a:avLst/>
        </a:prstGeom>
      </xdr:spPr>
    </xdr:pic>
    <xdr:clientData/>
  </xdr:twoCellAnchor>
  <xdr:twoCellAnchor editAs="oneCell">
    <xdr:from>
      <xdr:col>9</xdr:col>
      <xdr:colOff>9526</xdr:colOff>
      <xdr:row>11</xdr:row>
      <xdr:rowOff>7720</xdr:rowOff>
    </xdr:from>
    <xdr:to>
      <xdr:col>25</xdr:col>
      <xdr:colOff>123826</xdr:colOff>
      <xdr:row>27</xdr:row>
      <xdr:rowOff>151899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8451" y="2141320"/>
          <a:ext cx="5143500" cy="27445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66675</xdr:colOff>
      <xdr:row>4</xdr:row>
      <xdr:rowOff>12700</xdr:rowOff>
    </xdr:from>
    <xdr:to>
      <xdr:col>54</xdr:col>
      <xdr:colOff>476250</xdr:colOff>
      <xdr:row>14</xdr:row>
      <xdr:rowOff>62865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76675" y="673100"/>
          <a:ext cx="1628775" cy="1713865"/>
        </a:xfrm>
        <a:prstGeom prst="rect">
          <a:avLst/>
        </a:prstGeom>
      </xdr:spPr>
    </xdr:pic>
    <xdr:clientData/>
  </xdr:twoCellAnchor>
  <xdr:twoCellAnchor>
    <xdr:from>
      <xdr:col>24</xdr:col>
      <xdr:colOff>228600</xdr:colOff>
      <xdr:row>3</xdr:row>
      <xdr:rowOff>101600</xdr:rowOff>
    </xdr:from>
    <xdr:to>
      <xdr:col>45</xdr:col>
      <xdr:colOff>50800</xdr:colOff>
      <xdr:row>6</xdr:row>
      <xdr:rowOff>50800</xdr:rowOff>
    </xdr:to>
    <xdr:sp macro="" textlink="">
      <xdr:nvSpPr>
        <xdr:cNvPr id="7" name="Rechthoek 6"/>
        <xdr:cNvSpPr/>
      </xdr:nvSpPr>
      <xdr:spPr>
        <a:xfrm>
          <a:off x="7848600" y="596900"/>
          <a:ext cx="6489700" cy="44450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228600</xdr:colOff>
      <xdr:row>3</xdr:row>
      <xdr:rowOff>101600</xdr:rowOff>
    </xdr:from>
    <xdr:to>
      <xdr:col>21</xdr:col>
      <xdr:colOff>50800</xdr:colOff>
      <xdr:row>6</xdr:row>
      <xdr:rowOff>63500</xdr:rowOff>
    </xdr:to>
    <xdr:sp macro="" textlink="">
      <xdr:nvSpPr>
        <xdr:cNvPr id="8" name="Rechthoek 7"/>
        <xdr:cNvSpPr/>
      </xdr:nvSpPr>
      <xdr:spPr>
        <a:xfrm>
          <a:off x="228600" y="596900"/>
          <a:ext cx="6489700" cy="45720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266700</xdr:colOff>
      <xdr:row>44</xdr:row>
      <xdr:rowOff>127000</xdr:rowOff>
    </xdr:from>
    <xdr:to>
      <xdr:col>46</xdr:col>
      <xdr:colOff>76200</xdr:colOff>
      <xdr:row>47</xdr:row>
      <xdr:rowOff>63500</xdr:rowOff>
    </xdr:to>
    <xdr:sp macro="" textlink="">
      <xdr:nvSpPr>
        <xdr:cNvPr id="9" name="Rechthoek 8"/>
        <xdr:cNvSpPr/>
      </xdr:nvSpPr>
      <xdr:spPr>
        <a:xfrm>
          <a:off x="266700" y="7493000"/>
          <a:ext cx="14414500" cy="43180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223110</xdr:colOff>
      <xdr:row>29</xdr:row>
      <xdr:rowOff>85725</xdr:rowOff>
    </xdr:from>
    <xdr:to>
      <xdr:col>5</xdr:col>
      <xdr:colOff>171450</xdr:colOff>
      <xdr:row>40</xdr:row>
      <xdr:rowOff>25400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110" y="4505325"/>
          <a:ext cx="1535840" cy="1616075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8</xdr:row>
      <xdr:rowOff>113861</xdr:rowOff>
    </xdr:from>
    <xdr:to>
      <xdr:col>14</xdr:col>
      <xdr:colOff>88900</xdr:colOff>
      <xdr:row>26</xdr:row>
      <xdr:rowOff>59479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725" y="1333061"/>
          <a:ext cx="4194175" cy="2688818"/>
        </a:xfrm>
        <a:prstGeom prst="rect">
          <a:avLst/>
        </a:prstGeom>
      </xdr:spPr>
    </xdr:pic>
    <xdr:clientData/>
  </xdr:twoCellAnchor>
  <xdr:twoCellAnchor editAs="oneCell">
    <xdr:from>
      <xdr:col>17</xdr:col>
      <xdr:colOff>152399</xdr:colOff>
      <xdr:row>9</xdr:row>
      <xdr:rowOff>16416</xdr:rowOff>
    </xdr:from>
    <xdr:to>
      <xdr:col>21</xdr:col>
      <xdr:colOff>113838</xdr:colOff>
      <xdr:row>17</xdr:row>
      <xdr:rowOff>113813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95924" y="1473741"/>
          <a:ext cx="1218739" cy="1288022"/>
        </a:xfrm>
        <a:prstGeom prst="rect">
          <a:avLst/>
        </a:prstGeom>
      </xdr:spPr>
    </xdr:pic>
    <xdr:clientData/>
  </xdr:twoCellAnchor>
  <xdr:twoCellAnchor editAs="oneCell">
    <xdr:from>
      <xdr:col>35</xdr:col>
      <xdr:colOff>9525</xdr:colOff>
      <xdr:row>26</xdr:row>
      <xdr:rowOff>142374</xdr:rowOff>
    </xdr:from>
    <xdr:to>
      <xdr:col>48</xdr:col>
      <xdr:colOff>177801</xdr:colOff>
      <xdr:row>44</xdr:row>
      <xdr:rowOff>114300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22025" y="4104774"/>
          <a:ext cx="4295776" cy="2715126"/>
        </a:xfrm>
        <a:prstGeom prst="rect">
          <a:avLst/>
        </a:prstGeom>
      </xdr:spPr>
    </xdr:pic>
    <xdr:clientData/>
  </xdr:twoCellAnchor>
  <xdr:twoCellAnchor>
    <xdr:from>
      <xdr:col>24</xdr:col>
      <xdr:colOff>228600</xdr:colOff>
      <xdr:row>3</xdr:row>
      <xdr:rowOff>101600</xdr:rowOff>
    </xdr:from>
    <xdr:to>
      <xdr:col>47</xdr:col>
      <xdr:colOff>228600</xdr:colOff>
      <xdr:row>6</xdr:row>
      <xdr:rowOff>50800</xdr:rowOff>
    </xdr:to>
    <xdr:sp macro="" textlink="">
      <xdr:nvSpPr>
        <xdr:cNvPr id="6" name="Rechthoek 5"/>
        <xdr:cNvSpPr/>
      </xdr:nvSpPr>
      <xdr:spPr>
        <a:xfrm>
          <a:off x="7772400" y="587375"/>
          <a:ext cx="7229475" cy="434975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228600</xdr:colOff>
      <xdr:row>3</xdr:row>
      <xdr:rowOff>101600</xdr:rowOff>
    </xdr:from>
    <xdr:to>
      <xdr:col>23</xdr:col>
      <xdr:colOff>228600</xdr:colOff>
      <xdr:row>6</xdr:row>
      <xdr:rowOff>63500</xdr:rowOff>
    </xdr:to>
    <xdr:sp macro="" textlink="">
      <xdr:nvSpPr>
        <xdr:cNvPr id="7" name="Rechthoek 6"/>
        <xdr:cNvSpPr/>
      </xdr:nvSpPr>
      <xdr:spPr>
        <a:xfrm>
          <a:off x="228600" y="587375"/>
          <a:ext cx="7229475" cy="447675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254000</xdr:colOff>
      <xdr:row>0</xdr:row>
      <xdr:rowOff>114300</xdr:rowOff>
    </xdr:from>
    <xdr:to>
      <xdr:col>48</xdr:col>
      <xdr:colOff>241300</xdr:colOff>
      <xdr:row>3</xdr:row>
      <xdr:rowOff>50800</xdr:rowOff>
    </xdr:to>
    <xdr:sp macro="" textlink="">
      <xdr:nvSpPr>
        <xdr:cNvPr id="8" name="Rechthoek 7"/>
        <xdr:cNvSpPr/>
      </xdr:nvSpPr>
      <xdr:spPr>
        <a:xfrm>
          <a:off x="568325" y="114300"/>
          <a:ext cx="14760575" cy="422275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14286</xdr:colOff>
      <xdr:row>2</xdr:row>
      <xdr:rowOff>251608</xdr:rowOff>
    </xdr:from>
    <xdr:to>
      <xdr:col>44</xdr:col>
      <xdr:colOff>57150</xdr:colOff>
      <xdr:row>20</xdr:row>
      <xdr:rowOff>271738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2586" y="804058"/>
          <a:ext cx="4691064" cy="4992180"/>
        </a:xfrm>
        <a:prstGeom prst="rect">
          <a:avLst/>
        </a:prstGeom>
      </xdr:spPr>
    </xdr:pic>
    <xdr:clientData/>
  </xdr:twoCellAnchor>
  <xdr:twoCellAnchor>
    <xdr:from>
      <xdr:col>9</xdr:col>
      <xdr:colOff>123825</xdr:colOff>
      <xdr:row>5</xdr:row>
      <xdr:rowOff>9525</xdr:rowOff>
    </xdr:from>
    <xdr:to>
      <xdr:col>9</xdr:col>
      <xdr:colOff>123826</xdr:colOff>
      <xdr:row>6</xdr:row>
      <xdr:rowOff>9525</xdr:rowOff>
    </xdr:to>
    <xdr:cxnSp macro="">
      <xdr:nvCxnSpPr>
        <xdr:cNvPr id="31" name="Rechte verbindingslijn met pijl 30"/>
        <xdr:cNvCxnSpPr/>
      </xdr:nvCxnSpPr>
      <xdr:spPr>
        <a:xfrm flipH="1">
          <a:off x="2190750" y="1390650"/>
          <a:ext cx="1" cy="2762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119062</xdr:colOff>
      <xdr:row>7</xdr:row>
      <xdr:rowOff>14287</xdr:rowOff>
    </xdr:from>
    <xdr:to>
      <xdr:col>10</xdr:col>
      <xdr:colOff>119063</xdr:colOff>
      <xdr:row>8</xdr:row>
      <xdr:rowOff>14287</xdr:rowOff>
    </xdr:to>
    <xdr:cxnSp macro="">
      <xdr:nvCxnSpPr>
        <xdr:cNvPr id="35" name="Rechte verbindingslijn met pijl 34"/>
        <xdr:cNvCxnSpPr/>
      </xdr:nvCxnSpPr>
      <xdr:spPr>
        <a:xfrm flipH="1">
          <a:off x="2395537" y="1947862"/>
          <a:ext cx="1" cy="2762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9</xdr:row>
      <xdr:rowOff>9525</xdr:rowOff>
    </xdr:from>
    <xdr:to>
      <xdr:col>11</xdr:col>
      <xdr:colOff>114301</xdr:colOff>
      <xdr:row>10</xdr:row>
      <xdr:rowOff>9525</xdr:rowOff>
    </xdr:to>
    <xdr:cxnSp macro="">
      <xdr:nvCxnSpPr>
        <xdr:cNvPr id="36" name="Rechte verbindingslijn met pijl 35"/>
        <xdr:cNvCxnSpPr/>
      </xdr:nvCxnSpPr>
      <xdr:spPr>
        <a:xfrm flipH="1">
          <a:off x="2600325" y="2495550"/>
          <a:ext cx="1" cy="2762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109537</xdr:colOff>
      <xdr:row>10</xdr:row>
      <xdr:rowOff>271462</xdr:rowOff>
    </xdr:from>
    <xdr:to>
      <xdr:col>12</xdr:col>
      <xdr:colOff>109538</xdr:colOff>
      <xdr:row>11</xdr:row>
      <xdr:rowOff>271462</xdr:rowOff>
    </xdr:to>
    <xdr:cxnSp macro="">
      <xdr:nvCxnSpPr>
        <xdr:cNvPr id="37" name="Rechte verbindingslijn met pijl 36"/>
        <xdr:cNvCxnSpPr/>
      </xdr:nvCxnSpPr>
      <xdr:spPr>
        <a:xfrm flipH="1">
          <a:off x="2805112" y="3033712"/>
          <a:ext cx="1" cy="2762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109538</xdr:colOff>
      <xdr:row>13</xdr:row>
      <xdr:rowOff>9525</xdr:rowOff>
    </xdr:from>
    <xdr:to>
      <xdr:col>13</xdr:col>
      <xdr:colOff>109539</xdr:colOff>
      <xdr:row>14</xdr:row>
      <xdr:rowOff>9525</xdr:rowOff>
    </xdr:to>
    <xdr:cxnSp macro="">
      <xdr:nvCxnSpPr>
        <xdr:cNvPr id="38" name="Rechte verbindingslijn met pijl 37"/>
        <xdr:cNvCxnSpPr/>
      </xdr:nvCxnSpPr>
      <xdr:spPr>
        <a:xfrm flipH="1">
          <a:off x="3014663" y="3600450"/>
          <a:ext cx="1" cy="2762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15</xdr:row>
      <xdr:rowOff>9525</xdr:rowOff>
    </xdr:from>
    <xdr:to>
      <xdr:col>14</xdr:col>
      <xdr:colOff>114301</xdr:colOff>
      <xdr:row>16</xdr:row>
      <xdr:rowOff>9525</xdr:rowOff>
    </xdr:to>
    <xdr:cxnSp macro="">
      <xdr:nvCxnSpPr>
        <xdr:cNvPr id="39" name="Rechte verbindingslijn met pijl 38"/>
        <xdr:cNvCxnSpPr/>
      </xdr:nvCxnSpPr>
      <xdr:spPr>
        <a:xfrm flipH="1">
          <a:off x="3228975" y="4152900"/>
          <a:ext cx="1" cy="2762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104776</xdr:colOff>
      <xdr:row>17</xdr:row>
      <xdr:rowOff>4763</xdr:rowOff>
    </xdr:from>
    <xdr:to>
      <xdr:col>15</xdr:col>
      <xdr:colOff>104777</xdr:colOff>
      <xdr:row>18</xdr:row>
      <xdr:rowOff>4763</xdr:rowOff>
    </xdr:to>
    <xdr:cxnSp macro="">
      <xdr:nvCxnSpPr>
        <xdr:cNvPr id="40" name="Rechte verbindingslijn met pijl 39"/>
        <xdr:cNvCxnSpPr/>
      </xdr:nvCxnSpPr>
      <xdr:spPr>
        <a:xfrm flipH="1">
          <a:off x="3429001" y="4700588"/>
          <a:ext cx="1" cy="2762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119063</xdr:colOff>
      <xdr:row>5</xdr:row>
      <xdr:rowOff>2</xdr:rowOff>
    </xdr:from>
    <xdr:to>
      <xdr:col>17</xdr:col>
      <xdr:colOff>119064</xdr:colOff>
      <xdr:row>5</xdr:row>
      <xdr:rowOff>157163</xdr:rowOff>
    </xdr:to>
    <xdr:cxnSp macro="">
      <xdr:nvCxnSpPr>
        <xdr:cNvPr id="45" name="Rechte verbindingslijn met pijl 44"/>
        <xdr:cNvCxnSpPr/>
      </xdr:nvCxnSpPr>
      <xdr:spPr>
        <a:xfrm flipV="1">
          <a:off x="3862388" y="1381127"/>
          <a:ext cx="1" cy="1571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109538</xdr:colOff>
      <xdr:row>4</xdr:row>
      <xdr:rowOff>271464</xdr:rowOff>
    </xdr:from>
    <xdr:to>
      <xdr:col>18</xdr:col>
      <xdr:colOff>114302</xdr:colOff>
      <xdr:row>7</xdr:row>
      <xdr:rowOff>119063</xdr:rowOff>
    </xdr:to>
    <xdr:cxnSp macro="">
      <xdr:nvCxnSpPr>
        <xdr:cNvPr id="51" name="Rechte verbindingslijn met pijl 50"/>
        <xdr:cNvCxnSpPr/>
      </xdr:nvCxnSpPr>
      <xdr:spPr>
        <a:xfrm flipV="1">
          <a:off x="4062413" y="1376364"/>
          <a:ext cx="4764" cy="6762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104775</xdr:colOff>
      <xdr:row>4</xdr:row>
      <xdr:rowOff>271465</xdr:rowOff>
    </xdr:from>
    <xdr:to>
      <xdr:col>19</xdr:col>
      <xdr:colOff>114301</xdr:colOff>
      <xdr:row>9</xdr:row>
      <xdr:rowOff>142875</xdr:rowOff>
    </xdr:to>
    <xdr:cxnSp macro="">
      <xdr:nvCxnSpPr>
        <xdr:cNvPr id="52" name="Rechte verbindingslijn met pijl 51"/>
        <xdr:cNvCxnSpPr/>
      </xdr:nvCxnSpPr>
      <xdr:spPr>
        <a:xfrm flipV="1">
          <a:off x="4267200" y="1376365"/>
          <a:ext cx="9526" cy="12525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114300</xdr:colOff>
      <xdr:row>5</xdr:row>
      <xdr:rowOff>2</xdr:rowOff>
    </xdr:from>
    <xdr:to>
      <xdr:col>20</xdr:col>
      <xdr:colOff>114302</xdr:colOff>
      <xdr:row>11</xdr:row>
      <xdr:rowOff>147638</xdr:rowOff>
    </xdr:to>
    <xdr:cxnSp macro="">
      <xdr:nvCxnSpPr>
        <xdr:cNvPr id="53" name="Rechte verbindingslijn met pijl 52"/>
        <xdr:cNvCxnSpPr/>
      </xdr:nvCxnSpPr>
      <xdr:spPr>
        <a:xfrm flipV="1">
          <a:off x="4486275" y="1381127"/>
          <a:ext cx="2" cy="18049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109538</xdr:colOff>
      <xdr:row>5</xdr:row>
      <xdr:rowOff>2</xdr:rowOff>
    </xdr:from>
    <xdr:to>
      <xdr:col>21</xdr:col>
      <xdr:colOff>119064</xdr:colOff>
      <xdr:row>13</xdr:row>
      <xdr:rowOff>133350</xdr:rowOff>
    </xdr:to>
    <xdr:cxnSp macro="">
      <xdr:nvCxnSpPr>
        <xdr:cNvPr id="54" name="Rechte verbindingslijn met pijl 53"/>
        <xdr:cNvCxnSpPr/>
      </xdr:nvCxnSpPr>
      <xdr:spPr>
        <a:xfrm flipV="1">
          <a:off x="4691063" y="1381127"/>
          <a:ext cx="9526" cy="234314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109538</xdr:colOff>
      <xdr:row>5</xdr:row>
      <xdr:rowOff>4765</xdr:rowOff>
    </xdr:from>
    <xdr:to>
      <xdr:col>22</xdr:col>
      <xdr:colOff>119064</xdr:colOff>
      <xdr:row>15</xdr:row>
      <xdr:rowOff>133350</xdr:rowOff>
    </xdr:to>
    <xdr:cxnSp macro="">
      <xdr:nvCxnSpPr>
        <xdr:cNvPr id="55" name="Rechte verbindingslijn met pijl 54"/>
        <xdr:cNvCxnSpPr/>
      </xdr:nvCxnSpPr>
      <xdr:spPr>
        <a:xfrm flipV="1">
          <a:off x="4900613" y="1385890"/>
          <a:ext cx="9526" cy="28908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109538</xdr:colOff>
      <xdr:row>5</xdr:row>
      <xdr:rowOff>4764</xdr:rowOff>
    </xdr:from>
    <xdr:to>
      <xdr:col>23</xdr:col>
      <xdr:colOff>114301</xdr:colOff>
      <xdr:row>17</xdr:row>
      <xdr:rowOff>142875</xdr:rowOff>
    </xdr:to>
    <xdr:cxnSp macro="">
      <xdr:nvCxnSpPr>
        <xdr:cNvPr id="56" name="Rechte verbindingslijn met pijl 55"/>
        <xdr:cNvCxnSpPr/>
      </xdr:nvCxnSpPr>
      <xdr:spPr>
        <a:xfrm flipV="1">
          <a:off x="5110163" y="1385889"/>
          <a:ext cx="4763" cy="34528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109538</xdr:colOff>
      <xdr:row>5</xdr:row>
      <xdr:rowOff>4764</xdr:rowOff>
    </xdr:from>
    <xdr:to>
      <xdr:col>24</xdr:col>
      <xdr:colOff>109539</xdr:colOff>
      <xdr:row>19</xdr:row>
      <xdr:rowOff>133350</xdr:rowOff>
    </xdr:to>
    <xdr:cxnSp macro="">
      <xdr:nvCxnSpPr>
        <xdr:cNvPr id="57" name="Rechte verbindingslijn met pijl 56"/>
        <xdr:cNvCxnSpPr/>
      </xdr:nvCxnSpPr>
      <xdr:spPr>
        <a:xfrm flipV="1">
          <a:off x="5319713" y="1385889"/>
          <a:ext cx="1" cy="39957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5</xdr:row>
      <xdr:rowOff>147638</xdr:rowOff>
    </xdr:from>
    <xdr:to>
      <xdr:col>17</xdr:col>
      <xdr:colOff>119063</xdr:colOff>
      <xdr:row>5</xdr:row>
      <xdr:rowOff>157163</xdr:rowOff>
    </xdr:to>
    <xdr:cxnSp macro="">
      <xdr:nvCxnSpPr>
        <xdr:cNvPr id="22533" name="Rechte verbindingslijn 22532"/>
        <xdr:cNvCxnSpPr/>
      </xdr:nvCxnSpPr>
      <xdr:spPr>
        <a:xfrm>
          <a:off x="2571750" y="1528763"/>
          <a:ext cx="1290638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80963</xdr:colOff>
      <xdr:row>7</xdr:row>
      <xdr:rowOff>104775</xdr:rowOff>
    </xdr:from>
    <xdr:to>
      <xdr:col>18</xdr:col>
      <xdr:colOff>114301</xdr:colOff>
      <xdr:row>7</xdr:row>
      <xdr:rowOff>114300</xdr:rowOff>
    </xdr:to>
    <xdr:cxnSp macro="">
      <xdr:nvCxnSpPr>
        <xdr:cNvPr id="70" name="Rechte verbindingslijn 69"/>
        <xdr:cNvCxnSpPr/>
      </xdr:nvCxnSpPr>
      <xdr:spPr>
        <a:xfrm>
          <a:off x="2776538" y="2038350"/>
          <a:ext cx="1290638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71437</xdr:colOff>
      <xdr:row>9</xdr:row>
      <xdr:rowOff>128588</xdr:rowOff>
    </xdr:from>
    <xdr:to>
      <xdr:col>19</xdr:col>
      <xdr:colOff>104775</xdr:colOff>
      <xdr:row>9</xdr:row>
      <xdr:rowOff>138113</xdr:rowOff>
    </xdr:to>
    <xdr:cxnSp macro="">
      <xdr:nvCxnSpPr>
        <xdr:cNvPr id="71" name="Rechte verbindingslijn 70"/>
        <xdr:cNvCxnSpPr/>
      </xdr:nvCxnSpPr>
      <xdr:spPr>
        <a:xfrm>
          <a:off x="2976562" y="2614613"/>
          <a:ext cx="1290638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11</xdr:row>
      <xdr:rowOff>138113</xdr:rowOff>
    </xdr:from>
    <xdr:to>
      <xdr:col>20</xdr:col>
      <xdr:colOff>109538</xdr:colOff>
      <xdr:row>11</xdr:row>
      <xdr:rowOff>147638</xdr:rowOff>
    </xdr:to>
    <xdr:cxnSp macro="">
      <xdr:nvCxnSpPr>
        <xdr:cNvPr id="72" name="Rechte verbindingslijn 71"/>
        <xdr:cNvCxnSpPr/>
      </xdr:nvCxnSpPr>
      <xdr:spPr>
        <a:xfrm>
          <a:off x="3190875" y="3176588"/>
          <a:ext cx="1290638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71438</xdr:colOff>
      <xdr:row>13</xdr:row>
      <xdr:rowOff>123826</xdr:rowOff>
    </xdr:from>
    <xdr:to>
      <xdr:col>21</xdr:col>
      <xdr:colOff>104776</xdr:colOff>
      <xdr:row>13</xdr:row>
      <xdr:rowOff>133351</xdr:rowOff>
    </xdr:to>
    <xdr:cxnSp macro="">
      <xdr:nvCxnSpPr>
        <xdr:cNvPr id="73" name="Rechte verbindingslijn 72"/>
        <xdr:cNvCxnSpPr/>
      </xdr:nvCxnSpPr>
      <xdr:spPr>
        <a:xfrm>
          <a:off x="3395663" y="3714751"/>
          <a:ext cx="1290638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71437</xdr:colOff>
      <xdr:row>15</xdr:row>
      <xdr:rowOff>119063</xdr:rowOff>
    </xdr:from>
    <xdr:to>
      <xdr:col>22</xdr:col>
      <xdr:colOff>104775</xdr:colOff>
      <xdr:row>15</xdr:row>
      <xdr:rowOff>128588</xdr:rowOff>
    </xdr:to>
    <xdr:cxnSp macro="">
      <xdr:nvCxnSpPr>
        <xdr:cNvPr id="74" name="Rechte verbindingslijn 73"/>
        <xdr:cNvCxnSpPr/>
      </xdr:nvCxnSpPr>
      <xdr:spPr>
        <a:xfrm>
          <a:off x="3605212" y="4262438"/>
          <a:ext cx="1290638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71438</xdr:colOff>
      <xdr:row>17</xdr:row>
      <xdr:rowOff>128588</xdr:rowOff>
    </xdr:from>
    <xdr:to>
      <xdr:col>23</xdr:col>
      <xdr:colOff>104776</xdr:colOff>
      <xdr:row>17</xdr:row>
      <xdr:rowOff>138113</xdr:rowOff>
    </xdr:to>
    <xdr:cxnSp macro="">
      <xdr:nvCxnSpPr>
        <xdr:cNvPr id="75" name="Rechte verbindingslijn 74"/>
        <xdr:cNvCxnSpPr/>
      </xdr:nvCxnSpPr>
      <xdr:spPr>
        <a:xfrm>
          <a:off x="3814763" y="4824413"/>
          <a:ext cx="1290638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80962</xdr:colOff>
      <xdr:row>19</xdr:row>
      <xdr:rowOff>128588</xdr:rowOff>
    </xdr:from>
    <xdr:to>
      <xdr:col>24</xdr:col>
      <xdr:colOff>114300</xdr:colOff>
      <xdr:row>19</xdr:row>
      <xdr:rowOff>138113</xdr:rowOff>
    </xdr:to>
    <xdr:cxnSp macro="">
      <xdr:nvCxnSpPr>
        <xdr:cNvPr id="76" name="Rechte verbindingslijn 75"/>
        <xdr:cNvCxnSpPr/>
      </xdr:nvCxnSpPr>
      <xdr:spPr>
        <a:xfrm>
          <a:off x="4033837" y="5376863"/>
          <a:ext cx="1290638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28576</xdr:colOff>
      <xdr:row>11</xdr:row>
      <xdr:rowOff>38100</xdr:rowOff>
    </xdr:from>
    <xdr:to>
      <xdr:col>25</xdr:col>
      <xdr:colOff>161925</xdr:colOff>
      <xdr:row>27</xdr:row>
      <xdr:rowOff>163217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1" y="2171700"/>
          <a:ext cx="5162549" cy="2725442"/>
        </a:xfrm>
        <a:prstGeom prst="rect">
          <a:avLst/>
        </a:prstGeom>
      </xdr:spPr>
    </xdr:pic>
    <xdr:clientData/>
  </xdr:twoCellAnchor>
  <xdr:twoCellAnchor editAs="oneCell">
    <xdr:from>
      <xdr:col>41</xdr:col>
      <xdr:colOff>66675</xdr:colOff>
      <xdr:row>1</xdr:row>
      <xdr:rowOff>19050</xdr:rowOff>
    </xdr:from>
    <xdr:to>
      <xdr:col>46</xdr:col>
      <xdr:colOff>9336</xdr:colOff>
      <xdr:row>12</xdr:row>
      <xdr:rowOff>56918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0" y="180975"/>
          <a:ext cx="1514286" cy="18571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189280</xdr:colOff>
      <xdr:row>116</xdr:row>
      <xdr:rowOff>134573</xdr:rowOff>
    </xdr:from>
    <xdr:to>
      <xdr:col>74</xdr:col>
      <xdr:colOff>138535</xdr:colOff>
      <xdr:row>127</xdr:row>
      <xdr:rowOff>72429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49093" y="16970011"/>
          <a:ext cx="1497067" cy="1771418"/>
        </a:xfrm>
        <a:prstGeom prst="rect">
          <a:avLst/>
        </a:prstGeom>
      </xdr:spPr>
    </xdr:pic>
    <xdr:clientData/>
  </xdr:twoCellAnchor>
  <xdr:twoCellAnchor editAs="oneCell">
    <xdr:from>
      <xdr:col>60</xdr:col>
      <xdr:colOff>117545</xdr:colOff>
      <xdr:row>11</xdr:row>
      <xdr:rowOff>54557</xdr:rowOff>
    </xdr:from>
    <xdr:to>
      <xdr:col>77</xdr:col>
      <xdr:colOff>281629</xdr:colOff>
      <xdr:row>54</xdr:row>
      <xdr:rowOff>71437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91295" y="1626182"/>
          <a:ext cx="5426647" cy="6160505"/>
        </a:xfrm>
        <a:prstGeom prst="rect">
          <a:avLst/>
        </a:prstGeom>
      </xdr:spPr>
    </xdr:pic>
    <xdr:clientData/>
  </xdr:twoCellAnchor>
  <xdr:twoCellAnchor editAs="oneCell">
    <xdr:from>
      <xdr:col>27</xdr:col>
      <xdr:colOff>239345</xdr:colOff>
      <xdr:row>105</xdr:row>
      <xdr:rowOff>39447</xdr:rowOff>
    </xdr:from>
    <xdr:to>
      <xdr:col>61</xdr:col>
      <xdr:colOff>98592</xdr:colOff>
      <xdr:row>151</xdr:row>
      <xdr:rowOff>143655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48076" y="17360293"/>
          <a:ext cx="10322093" cy="7519054"/>
        </a:xfrm>
        <a:prstGeom prst="rect">
          <a:avLst/>
        </a:prstGeom>
      </xdr:spPr>
    </xdr:pic>
    <xdr:clientData/>
  </xdr:twoCellAnchor>
  <xdr:twoCellAnchor editAs="oneCell">
    <xdr:from>
      <xdr:col>14</xdr:col>
      <xdr:colOff>138092</xdr:colOff>
      <xdr:row>110</xdr:row>
      <xdr:rowOff>146706</xdr:rowOff>
    </xdr:from>
    <xdr:to>
      <xdr:col>19</xdr:col>
      <xdr:colOff>56223</xdr:colOff>
      <xdr:row>121</xdr:row>
      <xdr:rowOff>2721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10092" y="18108135"/>
          <a:ext cx="1550988" cy="1652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280866</xdr:colOff>
      <xdr:row>6</xdr:row>
      <xdr:rowOff>119917</xdr:rowOff>
    </xdr:from>
    <xdr:to>
      <xdr:col>42</xdr:col>
      <xdr:colOff>230121</xdr:colOff>
      <xdr:row>18</xdr:row>
      <xdr:rowOff>8561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6904" y="1087071"/>
          <a:ext cx="1487909" cy="1852259"/>
        </a:xfrm>
        <a:prstGeom prst="rect">
          <a:avLst/>
        </a:prstGeom>
      </xdr:spPr>
    </xdr:pic>
    <xdr:clientData/>
  </xdr:twoCellAnchor>
  <xdr:twoCellAnchor editAs="oneCell">
    <xdr:from>
      <xdr:col>44</xdr:col>
      <xdr:colOff>146538</xdr:colOff>
      <xdr:row>10</xdr:row>
      <xdr:rowOff>39448</xdr:rowOff>
    </xdr:from>
    <xdr:to>
      <xdr:col>59</xdr:col>
      <xdr:colOff>29309</xdr:colOff>
      <xdr:row>30</xdr:row>
      <xdr:rowOff>34055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86692" y="1651371"/>
          <a:ext cx="4498732" cy="3277069"/>
        </a:xfrm>
        <a:prstGeom prst="rect">
          <a:avLst/>
        </a:prstGeom>
      </xdr:spPr>
    </xdr:pic>
    <xdr:clientData/>
  </xdr:twoCellAnchor>
  <xdr:twoCellAnchor editAs="oneCell">
    <xdr:from>
      <xdr:col>6</xdr:col>
      <xdr:colOff>98317</xdr:colOff>
      <xdr:row>33</xdr:row>
      <xdr:rowOff>46282</xdr:rowOff>
    </xdr:from>
    <xdr:to>
      <xdr:col>16</xdr:col>
      <xdr:colOff>117231</xdr:colOff>
      <xdr:row>54</xdr:row>
      <xdr:rowOff>146540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44702" y="5438897"/>
          <a:ext cx="3096221" cy="3529258"/>
        </a:xfrm>
        <a:prstGeom prst="rect">
          <a:avLst/>
        </a:prstGeom>
      </xdr:spPr>
    </xdr:pic>
    <xdr:clientData/>
  </xdr:twoCellAnchor>
  <xdr:twoCellAnchor editAs="oneCell">
    <xdr:from>
      <xdr:col>60</xdr:col>
      <xdr:colOff>43962</xdr:colOff>
      <xdr:row>10</xdr:row>
      <xdr:rowOff>14654</xdr:rowOff>
    </xdr:from>
    <xdr:to>
      <xdr:col>77</xdr:col>
      <xdr:colOff>234462</xdr:colOff>
      <xdr:row>50</xdr:row>
      <xdr:rowOff>156064</xdr:rowOff>
    </xdr:to>
    <xdr:pic>
      <xdr:nvPicPr>
        <xdr:cNvPr id="6" name="Afbeelding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7808" y="1626577"/>
          <a:ext cx="5421923" cy="670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207434</xdr:colOff>
      <xdr:row>5</xdr:row>
      <xdr:rowOff>8467</xdr:rowOff>
    </xdr:from>
    <xdr:to>
      <xdr:col>6</xdr:col>
      <xdr:colOff>76200</xdr:colOff>
      <xdr:row>5</xdr:row>
      <xdr:rowOff>105834</xdr:rowOff>
    </xdr:to>
    <xdr:cxnSp macro="">
      <xdr:nvCxnSpPr>
        <xdr:cNvPr id="11" name="Elbow Connector 4"/>
        <xdr:cNvCxnSpPr/>
      </xdr:nvCxnSpPr>
      <xdr:spPr>
        <a:xfrm flipV="1">
          <a:off x="940859" y="1037167"/>
          <a:ext cx="668866" cy="97367"/>
        </a:xfrm>
        <a:prstGeom prst="bentConnector3">
          <a:avLst>
            <a:gd name="adj1" fmla="val 99375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</xdr:row>
      <xdr:rowOff>4233</xdr:rowOff>
    </xdr:from>
    <xdr:to>
      <xdr:col>7</xdr:col>
      <xdr:colOff>76200</xdr:colOff>
      <xdr:row>7</xdr:row>
      <xdr:rowOff>110068</xdr:rowOff>
    </xdr:to>
    <xdr:cxnSp macro="">
      <xdr:nvCxnSpPr>
        <xdr:cNvPr id="12" name="Elbow Connector 8"/>
        <xdr:cNvCxnSpPr/>
      </xdr:nvCxnSpPr>
      <xdr:spPr>
        <a:xfrm flipV="1">
          <a:off x="1152525" y="1032933"/>
          <a:ext cx="581025" cy="486835"/>
        </a:xfrm>
        <a:prstGeom prst="bentConnector3">
          <a:avLst>
            <a:gd name="adj1" fmla="val 10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8466</xdr:colOff>
      <xdr:row>5</xdr:row>
      <xdr:rowOff>4234</xdr:rowOff>
    </xdr:from>
    <xdr:to>
      <xdr:col>8</xdr:col>
      <xdr:colOff>71969</xdr:colOff>
      <xdr:row>9</xdr:row>
      <xdr:rowOff>105836</xdr:rowOff>
    </xdr:to>
    <xdr:cxnSp macro="">
      <xdr:nvCxnSpPr>
        <xdr:cNvPr id="13" name="Elbow Connector 11"/>
        <xdr:cNvCxnSpPr/>
      </xdr:nvCxnSpPr>
      <xdr:spPr>
        <a:xfrm rot="5400000" flipH="1" flipV="1">
          <a:off x="1189567" y="1213908"/>
          <a:ext cx="863602" cy="501653"/>
        </a:xfrm>
        <a:prstGeom prst="bentConnector3">
          <a:avLst>
            <a:gd name="adj1" fmla="val 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4232</xdr:colOff>
      <xdr:row>5</xdr:row>
      <xdr:rowOff>8468</xdr:rowOff>
    </xdr:from>
    <xdr:to>
      <xdr:col>9</xdr:col>
      <xdr:colOff>67735</xdr:colOff>
      <xdr:row>11</xdr:row>
      <xdr:rowOff>110070</xdr:rowOff>
    </xdr:to>
    <xdr:cxnSp macro="">
      <xdr:nvCxnSpPr>
        <xdr:cNvPr id="14" name="Elbow Connector 21"/>
        <xdr:cNvCxnSpPr/>
      </xdr:nvCxnSpPr>
      <xdr:spPr>
        <a:xfrm rot="5400000" flipH="1" flipV="1">
          <a:off x="1142470" y="1432455"/>
          <a:ext cx="1244602" cy="454028"/>
        </a:xfrm>
        <a:prstGeom prst="bentConnector3">
          <a:avLst>
            <a:gd name="adj1" fmla="val 34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243990</xdr:colOff>
      <xdr:row>4</xdr:row>
      <xdr:rowOff>90089</xdr:rowOff>
    </xdr:from>
    <xdr:to>
      <xdr:col>4</xdr:col>
      <xdr:colOff>202700</xdr:colOff>
      <xdr:row>4</xdr:row>
      <xdr:rowOff>112611</xdr:rowOff>
    </xdr:to>
    <xdr:cxnSp macro="">
      <xdr:nvCxnSpPr>
        <xdr:cNvPr id="15" name="Elbow Connector 2"/>
        <xdr:cNvCxnSpPr/>
      </xdr:nvCxnSpPr>
      <xdr:spPr>
        <a:xfrm>
          <a:off x="482115" y="823514"/>
          <a:ext cx="873110" cy="22522"/>
        </a:xfrm>
        <a:prstGeom prst="bentConnector3">
          <a:avLst>
            <a:gd name="adj1" fmla="val 100633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290514</xdr:colOff>
      <xdr:row>4</xdr:row>
      <xdr:rowOff>92008</xdr:rowOff>
    </xdr:from>
    <xdr:to>
      <xdr:col>20</xdr:col>
      <xdr:colOff>137554</xdr:colOff>
      <xdr:row>13</xdr:row>
      <xdr:rowOff>23812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3314" y="825433"/>
          <a:ext cx="1732990" cy="17510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207434</xdr:colOff>
      <xdr:row>5</xdr:row>
      <xdr:rowOff>8467</xdr:rowOff>
    </xdr:from>
    <xdr:to>
      <xdr:col>7</xdr:col>
      <xdr:colOff>76200</xdr:colOff>
      <xdr:row>5</xdr:row>
      <xdr:rowOff>105834</xdr:rowOff>
    </xdr:to>
    <xdr:cxnSp macro="">
      <xdr:nvCxnSpPr>
        <xdr:cNvPr id="2" name="Elbow Connector 4"/>
        <xdr:cNvCxnSpPr/>
      </xdr:nvCxnSpPr>
      <xdr:spPr>
        <a:xfrm flipV="1">
          <a:off x="940859" y="1037167"/>
          <a:ext cx="659341" cy="97367"/>
        </a:xfrm>
        <a:prstGeom prst="bentConnector3">
          <a:avLst>
            <a:gd name="adj1" fmla="val 99375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4233</xdr:rowOff>
    </xdr:from>
    <xdr:to>
      <xdr:col>8</xdr:col>
      <xdr:colOff>76200</xdr:colOff>
      <xdr:row>7</xdr:row>
      <xdr:rowOff>110068</xdr:rowOff>
    </xdr:to>
    <xdr:cxnSp macro="">
      <xdr:nvCxnSpPr>
        <xdr:cNvPr id="3" name="Elbow Connector 8"/>
        <xdr:cNvCxnSpPr/>
      </xdr:nvCxnSpPr>
      <xdr:spPr>
        <a:xfrm flipV="1">
          <a:off x="1152525" y="1032933"/>
          <a:ext cx="590550" cy="486835"/>
        </a:xfrm>
        <a:prstGeom prst="bentConnector3">
          <a:avLst>
            <a:gd name="adj1" fmla="val 10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8466</xdr:colOff>
      <xdr:row>5</xdr:row>
      <xdr:rowOff>4234</xdr:rowOff>
    </xdr:from>
    <xdr:to>
      <xdr:col>9</xdr:col>
      <xdr:colOff>71969</xdr:colOff>
      <xdr:row>9</xdr:row>
      <xdr:rowOff>105836</xdr:rowOff>
    </xdr:to>
    <xdr:cxnSp macro="">
      <xdr:nvCxnSpPr>
        <xdr:cNvPr id="4" name="Elbow Connector 11"/>
        <xdr:cNvCxnSpPr/>
      </xdr:nvCxnSpPr>
      <xdr:spPr>
        <a:xfrm rot="5400000" flipH="1" flipV="1">
          <a:off x="1199091" y="1204384"/>
          <a:ext cx="854077" cy="511178"/>
        </a:xfrm>
        <a:prstGeom prst="bentConnector3">
          <a:avLst>
            <a:gd name="adj1" fmla="val 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4232</xdr:colOff>
      <xdr:row>5</xdr:row>
      <xdr:rowOff>8468</xdr:rowOff>
    </xdr:from>
    <xdr:to>
      <xdr:col>10</xdr:col>
      <xdr:colOff>67735</xdr:colOff>
      <xdr:row>11</xdr:row>
      <xdr:rowOff>110070</xdr:rowOff>
    </xdr:to>
    <xdr:cxnSp macro="">
      <xdr:nvCxnSpPr>
        <xdr:cNvPr id="5" name="Elbow Connector 21"/>
        <xdr:cNvCxnSpPr/>
      </xdr:nvCxnSpPr>
      <xdr:spPr>
        <a:xfrm rot="5400000" flipH="1" flipV="1">
          <a:off x="1156757" y="1408643"/>
          <a:ext cx="1235077" cy="492128"/>
        </a:xfrm>
        <a:prstGeom prst="bentConnector3">
          <a:avLst>
            <a:gd name="adj1" fmla="val 34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243990</xdr:colOff>
      <xdr:row>4</xdr:row>
      <xdr:rowOff>90089</xdr:rowOff>
    </xdr:from>
    <xdr:to>
      <xdr:col>5</xdr:col>
      <xdr:colOff>202700</xdr:colOff>
      <xdr:row>4</xdr:row>
      <xdr:rowOff>112611</xdr:rowOff>
    </xdr:to>
    <xdr:cxnSp macro="">
      <xdr:nvCxnSpPr>
        <xdr:cNvPr id="6" name="Elbow Connector 2"/>
        <xdr:cNvCxnSpPr/>
      </xdr:nvCxnSpPr>
      <xdr:spPr>
        <a:xfrm>
          <a:off x="482115" y="823514"/>
          <a:ext cx="873110" cy="22522"/>
        </a:xfrm>
        <a:prstGeom prst="bentConnector3">
          <a:avLst>
            <a:gd name="adj1" fmla="val 100633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207434</xdr:colOff>
      <xdr:row>5</xdr:row>
      <xdr:rowOff>8467</xdr:rowOff>
    </xdr:from>
    <xdr:to>
      <xdr:col>7</xdr:col>
      <xdr:colOff>76200</xdr:colOff>
      <xdr:row>5</xdr:row>
      <xdr:rowOff>105834</xdr:rowOff>
    </xdr:to>
    <xdr:cxnSp macro="">
      <xdr:nvCxnSpPr>
        <xdr:cNvPr id="2" name="Elbow Connector 4"/>
        <xdr:cNvCxnSpPr/>
      </xdr:nvCxnSpPr>
      <xdr:spPr>
        <a:xfrm flipV="1">
          <a:off x="1017059" y="1037167"/>
          <a:ext cx="659341" cy="97367"/>
        </a:xfrm>
        <a:prstGeom prst="bentConnector3">
          <a:avLst>
            <a:gd name="adj1" fmla="val 99375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4233</xdr:rowOff>
    </xdr:from>
    <xdr:to>
      <xdr:col>8</xdr:col>
      <xdr:colOff>76200</xdr:colOff>
      <xdr:row>7</xdr:row>
      <xdr:rowOff>110068</xdr:rowOff>
    </xdr:to>
    <xdr:cxnSp macro="">
      <xdr:nvCxnSpPr>
        <xdr:cNvPr id="3" name="Elbow Connector 8"/>
        <xdr:cNvCxnSpPr/>
      </xdr:nvCxnSpPr>
      <xdr:spPr>
        <a:xfrm flipV="1">
          <a:off x="1228725" y="1032933"/>
          <a:ext cx="590550" cy="486835"/>
        </a:xfrm>
        <a:prstGeom prst="bentConnector3">
          <a:avLst>
            <a:gd name="adj1" fmla="val 10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8466</xdr:colOff>
      <xdr:row>5</xdr:row>
      <xdr:rowOff>4234</xdr:rowOff>
    </xdr:from>
    <xdr:to>
      <xdr:col>9</xdr:col>
      <xdr:colOff>71969</xdr:colOff>
      <xdr:row>9</xdr:row>
      <xdr:rowOff>105836</xdr:rowOff>
    </xdr:to>
    <xdr:cxnSp macro="">
      <xdr:nvCxnSpPr>
        <xdr:cNvPr id="4" name="Elbow Connector 11"/>
        <xdr:cNvCxnSpPr/>
      </xdr:nvCxnSpPr>
      <xdr:spPr>
        <a:xfrm rot="5400000" flipH="1" flipV="1">
          <a:off x="1275291" y="1204384"/>
          <a:ext cx="854077" cy="511178"/>
        </a:xfrm>
        <a:prstGeom prst="bentConnector3">
          <a:avLst>
            <a:gd name="adj1" fmla="val 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4232</xdr:colOff>
      <xdr:row>5</xdr:row>
      <xdr:rowOff>8468</xdr:rowOff>
    </xdr:from>
    <xdr:to>
      <xdr:col>10</xdr:col>
      <xdr:colOff>67735</xdr:colOff>
      <xdr:row>11</xdr:row>
      <xdr:rowOff>110070</xdr:rowOff>
    </xdr:to>
    <xdr:cxnSp macro="">
      <xdr:nvCxnSpPr>
        <xdr:cNvPr id="5" name="Elbow Connector 21"/>
        <xdr:cNvCxnSpPr/>
      </xdr:nvCxnSpPr>
      <xdr:spPr>
        <a:xfrm rot="5400000" flipH="1" flipV="1">
          <a:off x="1232957" y="1408643"/>
          <a:ext cx="1235077" cy="492128"/>
        </a:xfrm>
        <a:prstGeom prst="bentConnector3">
          <a:avLst>
            <a:gd name="adj1" fmla="val 34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243990</xdr:colOff>
      <xdr:row>4</xdr:row>
      <xdr:rowOff>90089</xdr:rowOff>
    </xdr:from>
    <xdr:to>
      <xdr:col>5</xdr:col>
      <xdr:colOff>202700</xdr:colOff>
      <xdr:row>4</xdr:row>
      <xdr:rowOff>112611</xdr:rowOff>
    </xdr:to>
    <xdr:cxnSp macro="">
      <xdr:nvCxnSpPr>
        <xdr:cNvPr id="6" name="Elbow Connector 2"/>
        <xdr:cNvCxnSpPr/>
      </xdr:nvCxnSpPr>
      <xdr:spPr>
        <a:xfrm>
          <a:off x="558315" y="823514"/>
          <a:ext cx="873110" cy="22522"/>
        </a:xfrm>
        <a:prstGeom prst="bentConnector3">
          <a:avLst>
            <a:gd name="adj1" fmla="val 100633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186563</xdr:colOff>
      <xdr:row>38</xdr:row>
      <xdr:rowOff>136071</xdr:rowOff>
    </xdr:from>
    <xdr:to>
      <xdr:col>12</xdr:col>
      <xdr:colOff>280955</xdr:colOff>
      <xdr:row>53</xdr:row>
      <xdr:rowOff>126651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4349" y="5823857"/>
          <a:ext cx="1972177" cy="2235758"/>
        </a:xfrm>
        <a:prstGeom prst="rect">
          <a:avLst/>
        </a:prstGeom>
      </xdr:spPr>
    </xdr:pic>
    <xdr:clientData/>
  </xdr:twoCellAnchor>
  <xdr:twoCellAnchor editAs="oneCell">
    <xdr:from>
      <xdr:col>28</xdr:col>
      <xdr:colOff>68036</xdr:colOff>
      <xdr:row>10</xdr:row>
      <xdr:rowOff>23110</xdr:rowOff>
    </xdr:from>
    <xdr:to>
      <xdr:col>32</xdr:col>
      <xdr:colOff>67397</xdr:colOff>
      <xdr:row>19</xdr:row>
      <xdr:rowOff>129219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4498" y="1488495"/>
          <a:ext cx="1230284" cy="1424955"/>
        </a:xfrm>
        <a:prstGeom prst="rect">
          <a:avLst/>
        </a:prstGeom>
      </xdr:spPr>
    </xdr:pic>
    <xdr:clientData/>
  </xdr:twoCellAnchor>
  <xdr:twoCellAnchor editAs="oneCell">
    <xdr:from>
      <xdr:col>5</xdr:col>
      <xdr:colOff>154910</xdr:colOff>
      <xdr:row>68</xdr:row>
      <xdr:rowOff>86304</xdr:rowOff>
    </xdr:from>
    <xdr:to>
      <xdr:col>39</xdr:col>
      <xdr:colOff>225099</xdr:colOff>
      <xdr:row>101</xdr:row>
      <xdr:rowOff>43963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93564" y="10168150"/>
          <a:ext cx="10533035" cy="5277005"/>
        </a:xfrm>
        <a:prstGeom prst="rect">
          <a:avLst/>
        </a:prstGeom>
      </xdr:spPr>
    </xdr:pic>
    <xdr:clientData/>
  </xdr:twoCellAnchor>
  <xdr:twoCellAnchor editAs="oneCell">
    <xdr:from>
      <xdr:col>59</xdr:col>
      <xdr:colOff>31403</xdr:colOff>
      <xdr:row>9</xdr:row>
      <xdr:rowOff>15702</xdr:rowOff>
    </xdr:from>
    <xdr:to>
      <xdr:col>71</xdr:col>
      <xdr:colOff>236555</xdr:colOff>
      <xdr:row>31</xdr:row>
      <xdr:rowOff>84840</xdr:rowOff>
    </xdr:to>
    <xdr:pic>
      <xdr:nvPicPr>
        <xdr:cNvPr id="9" name="Afbeelding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7518" y="1334548"/>
          <a:ext cx="3897922" cy="3292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29308</xdr:colOff>
      <xdr:row>67</xdr:row>
      <xdr:rowOff>161190</xdr:rowOff>
    </xdr:from>
    <xdr:to>
      <xdr:col>65</xdr:col>
      <xdr:colOff>110937</xdr:colOff>
      <xdr:row>89</xdr:row>
      <xdr:rowOff>129245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646770" y="10081844"/>
          <a:ext cx="3466667" cy="3514286"/>
        </a:xfrm>
        <a:prstGeom prst="rect">
          <a:avLst/>
        </a:prstGeom>
      </xdr:spPr>
    </xdr:pic>
    <xdr:clientData/>
  </xdr:twoCellAnchor>
  <xdr:twoCellAnchor editAs="oneCell">
    <xdr:from>
      <xdr:col>41</xdr:col>
      <xdr:colOff>219804</xdr:colOff>
      <xdr:row>68</xdr:row>
      <xdr:rowOff>14653</xdr:rowOff>
    </xdr:from>
    <xdr:to>
      <xdr:col>53</xdr:col>
      <xdr:colOff>136559</xdr:colOff>
      <xdr:row>89</xdr:row>
      <xdr:rowOff>134376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36766" y="10096499"/>
          <a:ext cx="3609524" cy="3504762"/>
        </a:xfrm>
        <a:prstGeom prst="rect">
          <a:avLst/>
        </a:prstGeom>
      </xdr:spPr>
    </xdr:pic>
    <xdr:clientData/>
  </xdr:twoCellAnchor>
  <xdr:twoCellAnchor editAs="oneCell">
    <xdr:from>
      <xdr:col>41</xdr:col>
      <xdr:colOff>219807</xdr:colOff>
      <xdr:row>71</xdr:row>
      <xdr:rowOff>58615</xdr:rowOff>
    </xdr:from>
    <xdr:to>
      <xdr:col>53</xdr:col>
      <xdr:colOff>98467</xdr:colOff>
      <xdr:row>93</xdr:row>
      <xdr:rowOff>55241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36769" y="10624038"/>
          <a:ext cx="3571429" cy="3542857"/>
        </a:xfrm>
        <a:prstGeom prst="rect">
          <a:avLst/>
        </a:prstGeom>
      </xdr:spPr>
    </xdr:pic>
    <xdr:clientData/>
  </xdr:twoCellAnchor>
  <xdr:twoCellAnchor editAs="oneCell">
    <xdr:from>
      <xdr:col>41</xdr:col>
      <xdr:colOff>278422</xdr:colOff>
      <xdr:row>74</xdr:row>
      <xdr:rowOff>102576</xdr:rowOff>
    </xdr:from>
    <xdr:to>
      <xdr:col>53</xdr:col>
      <xdr:colOff>147558</xdr:colOff>
      <xdr:row>96</xdr:row>
      <xdr:rowOff>70631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95384" y="11151576"/>
          <a:ext cx="3561905" cy="3514286"/>
        </a:xfrm>
        <a:prstGeom prst="rect">
          <a:avLst/>
        </a:prstGeom>
      </xdr:spPr>
    </xdr:pic>
    <xdr:clientData/>
  </xdr:twoCellAnchor>
  <xdr:twoCellAnchor editAs="oneCell">
    <xdr:from>
      <xdr:col>41</xdr:col>
      <xdr:colOff>249118</xdr:colOff>
      <xdr:row>77</xdr:row>
      <xdr:rowOff>102575</xdr:rowOff>
    </xdr:from>
    <xdr:to>
      <xdr:col>53</xdr:col>
      <xdr:colOff>61111</xdr:colOff>
      <xdr:row>99</xdr:row>
      <xdr:rowOff>80153</xdr:rowOff>
    </xdr:to>
    <xdr:pic>
      <xdr:nvPicPr>
        <xdr:cNvPr id="10" name="Afbeelding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866080" y="11635152"/>
          <a:ext cx="3504762" cy="3523809"/>
        </a:xfrm>
        <a:prstGeom prst="rect">
          <a:avLst/>
        </a:prstGeom>
      </xdr:spPr>
    </xdr:pic>
    <xdr:clientData/>
  </xdr:twoCellAnchor>
  <xdr:twoCellAnchor editAs="oneCell">
    <xdr:from>
      <xdr:col>54</xdr:col>
      <xdr:colOff>87922</xdr:colOff>
      <xdr:row>71</xdr:row>
      <xdr:rowOff>43964</xdr:rowOff>
    </xdr:from>
    <xdr:to>
      <xdr:col>65</xdr:col>
      <xdr:colOff>245741</xdr:colOff>
      <xdr:row>93</xdr:row>
      <xdr:rowOff>21542</xdr:rowOff>
    </xdr:to>
    <xdr:pic>
      <xdr:nvPicPr>
        <xdr:cNvPr id="11" name="Afbeelding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705384" y="10609387"/>
          <a:ext cx="3542857" cy="3523809"/>
        </a:xfrm>
        <a:prstGeom prst="rect">
          <a:avLst/>
        </a:prstGeom>
      </xdr:spPr>
    </xdr:pic>
    <xdr:clientData/>
  </xdr:twoCellAnchor>
  <xdr:twoCellAnchor editAs="oneCell">
    <xdr:from>
      <xdr:col>36</xdr:col>
      <xdr:colOff>219807</xdr:colOff>
      <xdr:row>9</xdr:row>
      <xdr:rowOff>131886</xdr:rowOff>
    </xdr:from>
    <xdr:to>
      <xdr:col>57</xdr:col>
      <xdr:colOff>256441</xdr:colOff>
      <xdr:row>31</xdr:row>
      <xdr:rowOff>106450</xdr:rowOff>
    </xdr:to>
    <xdr:pic>
      <xdr:nvPicPr>
        <xdr:cNvPr id="18" name="Afbeelding 17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8115" y="1450732"/>
          <a:ext cx="6498980" cy="3198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186563</xdr:colOff>
      <xdr:row>38</xdr:row>
      <xdr:rowOff>136071</xdr:rowOff>
    </xdr:from>
    <xdr:to>
      <xdr:col>12</xdr:col>
      <xdr:colOff>280955</xdr:colOff>
      <xdr:row>53</xdr:row>
      <xdr:rowOff>126651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2513" y="5927271"/>
          <a:ext cx="1980342" cy="2276580"/>
        </a:xfrm>
        <a:prstGeom prst="rect">
          <a:avLst/>
        </a:prstGeom>
      </xdr:spPr>
    </xdr:pic>
    <xdr:clientData/>
  </xdr:twoCellAnchor>
  <xdr:twoCellAnchor editAs="oneCell">
    <xdr:from>
      <xdr:col>28</xdr:col>
      <xdr:colOff>68036</xdr:colOff>
      <xdr:row>10</xdr:row>
      <xdr:rowOff>23110</xdr:rowOff>
    </xdr:from>
    <xdr:to>
      <xdr:col>32</xdr:col>
      <xdr:colOff>67397</xdr:colOff>
      <xdr:row>19</xdr:row>
      <xdr:rowOff>129219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9136" y="1547110"/>
          <a:ext cx="1256661" cy="1477709"/>
        </a:xfrm>
        <a:prstGeom prst="rect">
          <a:avLst/>
        </a:prstGeom>
      </xdr:spPr>
    </xdr:pic>
    <xdr:clientData/>
  </xdr:twoCellAnchor>
  <xdr:twoCellAnchor editAs="oneCell">
    <xdr:from>
      <xdr:col>5</xdr:col>
      <xdr:colOff>154910</xdr:colOff>
      <xdr:row>68</xdr:row>
      <xdr:rowOff>86304</xdr:rowOff>
    </xdr:from>
    <xdr:to>
      <xdr:col>39</xdr:col>
      <xdr:colOff>225099</xdr:colOff>
      <xdr:row>101</xdr:row>
      <xdr:rowOff>43963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6535" y="10525704"/>
          <a:ext cx="10757239" cy="5301184"/>
        </a:xfrm>
        <a:prstGeom prst="rect">
          <a:avLst/>
        </a:prstGeom>
      </xdr:spPr>
    </xdr:pic>
    <xdr:clientData/>
  </xdr:twoCellAnchor>
  <xdr:twoCellAnchor editAs="oneCell">
    <xdr:from>
      <xdr:col>59</xdr:col>
      <xdr:colOff>31403</xdr:colOff>
      <xdr:row>9</xdr:row>
      <xdr:rowOff>15702</xdr:rowOff>
    </xdr:from>
    <xdr:to>
      <xdr:col>71</xdr:col>
      <xdr:colOff>236555</xdr:colOff>
      <xdr:row>31</xdr:row>
      <xdr:rowOff>84840</xdr:rowOff>
    </xdr:to>
    <xdr:pic>
      <xdr:nvPicPr>
        <xdr:cNvPr id="5" name="Afbeelding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6578" y="1387302"/>
          <a:ext cx="3977052" cy="3421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29308</xdr:colOff>
      <xdr:row>67</xdr:row>
      <xdr:rowOff>161190</xdr:rowOff>
    </xdr:from>
    <xdr:to>
      <xdr:col>65</xdr:col>
      <xdr:colOff>110937</xdr:colOff>
      <xdr:row>89</xdr:row>
      <xdr:rowOff>129245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002858" y="10438665"/>
          <a:ext cx="3539204" cy="3530405"/>
        </a:xfrm>
        <a:prstGeom prst="rect">
          <a:avLst/>
        </a:prstGeom>
      </xdr:spPr>
    </xdr:pic>
    <xdr:clientData/>
  </xdr:twoCellAnchor>
  <xdr:twoCellAnchor editAs="oneCell">
    <xdr:from>
      <xdr:col>41</xdr:col>
      <xdr:colOff>219804</xdr:colOff>
      <xdr:row>68</xdr:row>
      <xdr:rowOff>14653</xdr:rowOff>
    </xdr:from>
    <xdr:to>
      <xdr:col>53</xdr:col>
      <xdr:colOff>136559</xdr:colOff>
      <xdr:row>89</xdr:row>
      <xdr:rowOff>134376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107129" y="10454053"/>
          <a:ext cx="3688655" cy="3520148"/>
        </a:xfrm>
        <a:prstGeom prst="rect">
          <a:avLst/>
        </a:prstGeom>
      </xdr:spPr>
    </xdr:pic>
    <xdr:clientData/>
  </xdr:twoCellAnchor>
  <xdr:twoCellAnchor editAs="oneCell">
    <xdr:from>
      <xdr:col>41</xdr:col>
      <xdr:colOff>219807</xdr:colOff>
      <xdr:row>71</xdr:row>
      <xdr:rowOff>58615</xdr:rowOff>
    </xdr:from>
    <xdr:to>
      <xdr:col>53</xdr:col>
      <xdr:colOff>98467</xdr:colOff>
      <xdr:row>93</xdr:row>
      <xdr:rowOff>55241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107132" y="10983790"/>
          <a:ext cx="3650560" cy="3558976"/>
        </a:xfrm>
        <a:prstGeom prst="rect">
          <a:avLst/>
        </a:prstGeom>
      </xdr:spPr>
    </xdr:pic>
    <xdr:clientData/>
  </xdr:twoCellAnchor>
  <xdr:twoCellAnchor editAs="oneCell">
    <xdr:from>
      <xdr:col>41</xdr:col>
      <xdr:colOff>278422</xdr:colOff>
      <xdr:row>74</xdr:row>
      <xdr:rowOff>102576</xdr:rowOff>
    </xdr:from>
    <xdr:to>
      <xdr:col>53</xdr:col>
      <xdr:colOff>147558</xdr:colOff>
      <xdr:row>96</xdr:row>
      <xdr:rowOff>70631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165747" y="11513526"/>
          <a:ext cx="3641036" cy="3530405"/>
        </a:xfrm>
        <a:prstGeom prst="rect">
          <a:avLst/>
        </a:prstGeom>
      </xdr:spPr>
    </xdr:pic>
    <xdr:clientData/>
  </xdr:twoCellAnchor>
  <xdr:twoCellAnchor editAs="oneCell">
    <xdr:from>
      <xdr:col>41</xdr:col>
      <xdr:colOff>249118</xdr:colOff>
      <xdr:row>77</xdr:row>
      <xdr:rowOff>102575</xdr:rowOff>
    </xdr:from>
    <xdr:to>
      <xdr:col>53</xdr:col>
      <xdr:colOff>61111</xdr:colOff>
      <xdr:row>99</xdr:row>
      <xdr:rowOff>80153</xdr:rowOff>
    </xdr:to>
    <xdr:pic>
      <xdr:nvPicPr>
        <xdr:cNvPr id="10" name="Afbeelding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136443" y="11999300"/>
          <a:ext cx="3583893" cy="3539928"/>
        </a:xfrm>
        <a:prstGeom prst="rect">
          <a:avLst/>
        </a:prstGeom>
      </xdr:spPr>
    </xdr:pic>
    <xdr:clientData/>
  </xdr:twoCellAnchor>
  <xdr:twoCellAnchor editAs="oneCell">
    <xdr:from>
      <xdr:col>54</xdr:col>
      <xdr:colOff>87922</xdr:colOff>
      <xdr:row>71</xdr:row>
      <xdr:rowOff>43964</xdr:rowOff>
    </xdr:from>
    <xdr:to>
      <xdr:col>65</xdr:col>
      <xdr:colOff>245741</xdr:colOff>
      <xdr:row>93</xdr:row>
      <xdr:rowOff>21542</xdr:rowOff>
    </xdr:to>
    <xdr:pic>
      <xdr:nvPicPr>
        <xdr:cNvPr id="11" name="Afbeelding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061472" y="10969139"/>
          <a:ext cx="3615394" cy="3539928"/>
        </a:xfrm>
        <a:prstGeom prst="rect">
          <a:avLst/>
        </a:prstGeom>
      </xdr:spPr>
    </xdr:pic>
    <xdr:clientData/>
  </xdr:twoCellAnchor>
  <xdr:twoCellAnchor editAs="oneCell">
    <xdr:from>
      <xdr:col>36</xdr:col>
      <xdr:colOff>219807</xdr:colOff>
      <xdr:row>9</xdr:row>
      <xdr:rowOff>131886</xdr:rowOff>
    </xdr:from>
    <xdr:to>
      <xdr:col>57</xdr:col>
      <xdr:colOff>256441</xdr:colOff>
      <xdr:row>31</xdr:row>
      <xdr:rowOff>106450</xdr:rowOff>
    </xdr:to>
    <xdr:pic>
      <xdr:nvPicPr>
        <xdr:cNvPr id="12" name="Afbeelding 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5507" y="1503486"/>
          <a:ext cx="6637459" cy="3327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266700</xdr:colOff>
      <xdr:row>10</xdr:row>
      <xdr:rowOff>10390</xdr:rowOff>
    </xdr:from>
    <xdr:to>
      <xdr:col>24</xdr:col>
      <xdr:colOff>315252</xdr:colOff>
      <xdr:row>19</xdr:row>
      <xdr:rowOff>129289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6700" y="1534390"/>
          <a:ext cx="1318552" cy="1490499"/>
        </a:xfrm>
        <a:prstGeom prst="rect">
          <a:avLst/>
        </a:prstGeom>
      </xdr:spPr>
    </xdr:pic>
    <xdr:clientData/>
  </xdr:twoCellAnchor>
  <xdr:twoCellAnchor editAs="oneCell">
    <xdr:from>
      <xdr:col>25</xdr:col>
      <xdr:colOff>263768</xdr:colOff>
      <xdr:row>52</xdr:row>
      <xdr:rowOff>102338</xdr:rowOff>
    </xdr:from>
    <xdr:to>
      <xdr:col>49</xdr:col>
      <xdr:colOff>135558</xdr:colOff>
      <xdr:row>75</xdr:row>
      <xdr:rowOff>58614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79468" y="9570188"/>
          <a:ext cx="7415590" cy="368055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291123</xdr:colOff>
      <xdr:row>53</xdr:row>
      <xdr:rowOff>22819</xdr:rowOff>
    </xdr:from>
    <xdr:to>
      <xdr:col>24</xdr:col>
      <xdr:colOff>178776</xdr:colOff>
      <xdr:row>73</xdr:row>
      <xdr:rowOff>120985</xdr:rowOff>
    </xdr:to>
    <xdr:pic>
      <xdr:nvPicPr>
        <xdr:cNvPr id="5" name="Afbeelding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3623" y="8138119"/>
          <a:ext cx="4015153" cy="340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57150</xdr:colOff>
      <xdr:row>11</xdr:row>
      <xdr:rowOff>35790</xdr:rowOff>
    </xdr:from>
    <xdr:to>
      <xdr:col>41</xdr:col>
      <xdr:colOff>178543</xdr:colOff>
      <xdr:row>30</xdr:row>
      <xdr:rowOff>111864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12150" y="1712190"/>
          <a:ext cx="4883893" cy="2971674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291123</xdr:colOff>
      <xdr:row>53</xdr:row>
      <xdr:rowOff>22819</xdr:rowOff>
    </xdr:from>
    <xdr:to>
      <xdr:col>24</xdr:col>
      <xdr:colOff>77909</xdr:colOff>
      <xdr:row>84</xdr:row>
      <xdr:rowOff>123767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83623" y="8138119"/>
          <a:ext cx="3914286" cy="5219048"/>
        </a:xfrm>
        <a:prstGeom prst="rect">
          <a:avLst/>
        </a:prstGeom>
      </xdr:spPr>
    </xdr:pic>
    <xdr:clientData/>
  </xdr:twoCellAnchor>
  <xdr:twoCellAnchor editAs="oneCell">
    <xdr:from>
      <xdr:col>42</xdr:col>
      <xdr:colOff>56661</xdr:colOff>
      <xdr:row>11</xdr:row>
      <xdr:rowOff>12700</xdr:rowOff>
    </xdr:from>
    <xdr:to>
      <xdr:col>49</xdr:col>
      <xdr:colOff>88901</xdr:colOff>
      <xdr:row>30</xdr:row>
      <xdr:rowOff>123420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91661" y="1689100"/>
          <a:ext cx="2254740" cy="3006320"/>
        </a:xfrm>
        <a:prstGeom prst="rect">
          <a:avLst/>
        </a:prstGeom>
      </xdr:spPr>
    </xdr:pic>
    <xdr:clientData/>
  </xdr:twoCellAnchor>
  <xdr:twoCellAnchor editAs="oneCell">
    <xdr:from>
      <xdr:col>49</xdr:col>
      <xdr:colOff>254000</xdr:colOff>
      <xdr:row>1</xdr:row>
      <xdr:rowOff>12700</xdr:rowOff>
    </xdr:from>
    <xdr:to>
      <xdr:col>60</xdr:col>
      <xdr:colOff>228167</xdr:colOff>
      <xdr:row>24</xdr:row>
      <xdr:rowOff>21786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811500" y="165100"/>
          <a:ext cx="3466667" cy="351428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0</xdr:rowOff>
    </xdr:from>
    <xdr:to>
      <xdr:col>19</xdr:col>
      <xdr:colOff>0</xdr:colOff>
      <xdr:row>15</xdr:row>
      <xdr:rowOff>152400</xdr:rowOff>
    </xdr:to>
    <xdr:cxnSp macro="">
      <xdr:nvCxnSpPr>
        <xdr:cNvPr id="3" name="Rechte verbindingslijn 2"/>
        <xdr:cNvCxnSpPr/>
      </xdr:nvCxnSpPr>
      <xdr:spPr>
        <a:xfrm>
          <a:off x="8534400" y="809625"/>
          <a:ext cx="3067050" cy="177165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5</xdr:row>
      <xdr:rowOff>9525</xdr:rowOff>
    </xdr:from>
    <xdr:to>
      <xdr:col>19</xdr:col>
      <xdr:colOff>0</xdr:colOff>
      <xdr:row>16</xdr:row>
      <xdr:rowOff>9525</xdr:rowOff>
    </xdr:to>
    <xdr:cxnSp macro="">
      <xdr:nvCxnSpPr>
        <xdr:cNvPr id="5" name="Rechte verbindingslijn 4"/>
        <xdr:cNvCxnSpPr/>
      </xdr:nvCxnSpPr>
      <xdr:spPr>
        <a:xfrm flipH="1">
          <a:off x="8543925" y="819150"/>
          <a:ext cx="3057525" cy="178117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9525</xdr:rowOff>
    </xdr:from>
    <xdr:to>
      <xdr:col>12</xdr:col>
      <xdr:colOff>28575</xdr:colOff>
      <xdr:row>16</xdr:row>
      <xdr:rowOff>28575</xdr:rowOff>
    </xdr:to>
    <xdr:cxnSp macro="">
      <xdr:nvCxnSpPr>
        <xdr:cNvPr id="7" name="Rechte verbindingslijn 6"/>
        <xdr:cNvCxnSpPr/>
      </xdr:nvCxnSpPr>
      <xdr:spPr>
        <a:xfrm>
          <a:off x="3048000" y="819150"/>
          <a:ext cx="4295775" cy="18002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9526</xdr:colOff>
      <xdr:row>5</xdr:row>
      <xdr:rowOff>0</xdr:rowOff>
    </xdr:from>
    <xdr:to>
      <xdr:col>12</xdr:col>
      <xdr:colOff>9525</xdr:colOff>
      <xdr:row>16</xdr:row>
      <xdr:rowOff>19050</xdr:rowOff>
    </xdr:to>
    <xdr:cxnSp macro="">
      <xdr:nvCxnSpPr>
        <xdr:cNvPr id="8" name="Rechte verbindingslijn 7"/>
        <xdr:cNvCxnSpPr/>
      </xdr:nvCxnSpPr>
      <xdr:spPr>
        <a:xfrm flipH="1">
          <a:off x="3057526" y="809625"/>
          <a:ext cx="4267199" cy="18002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127000</xdr:colOff>
      <xdr:row>63</xdr:row>
      <xdr:rowOff>47625</xdr:rowOff>
    </xdr:from>
    <xdr:to>
      <xdr:col>58</xdr:col>
      <xdr:colOff>0</xdr:colOff>
      <xdr:row>95</xdr:row>
      <xdr:rowOff>127804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0048875"/>
          <a:ext cx="8128000" cy="5160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31750</xdr:colOff>
      <xdr:row>63</xdr:row>
      <xdr:rowOff>63500</xdr:rowOff>
    </xdr:from>
    <xdr:to>
      <xdr:col>21</xdr:col>
      <xdr:colOff>301626</xdr:colOff>
      <xdr:row>76</xdr:row>
      <xdr:rowOff>111125</xdr:rowOff>
    </xdr:to>
    <xdr:pic>
      <xdr:nvPicPr>
        <xdr:cNvPr id="3" name="Afbeelding 2" descr="own work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4250" y="10064750"/>
          <a:ext cx="2174876" cy="2111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158750</xdr:colOff>
      <xdr:row>63</xdr:row>
      <xdr:rowOff>142875</xdr:rowOff>
    </xdr:from>
    <xdr:to>
      <xdr:col>11</xdr:col>
      <xdr:colOff>63500</xdr:colOff>
      <xdr:row>77</xdr:row>
      <xdr:rowOff>127000</xdr:rowOff>
    </xdr:to>
    <xdr:pic>
      <xdr:nvPicPr>
        <xdr:cNvPr id="4" name="Afbeelding 3" descr="own work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0144125"/>
          <a:ext cx="2127250" cy="2206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63500</xdr:colOff>
      <xdr:row>79</xdr:row>
      <xdr:rowOff>63500</xdr:rowOff>
    </xdr:from>
    <xdr:to>
      <xdr:col>9</xdr:col>
      <xdr:colOff>222250</xdr:colOff>
      <xdr:row>81</xdr:row>
      <xdr:rowOff>106045</xdr:rowOff>
    </xdr:to>
    <xdr:pic>
      <xdr:nvPicPr>
        <xdr:cNvPr id="5" name="Afbeelding 4" descr="own work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12604750"/>
          <a:ext cx="1428750" cy="360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238125</xdr:colOff>
      <xdr:row>79</xdr:row>
      <xdr:rowOff>31750</xdr:rowOff>
    </xdr:from>
    <xdr:to>
      <xdr:col>20</xdr:col>
      <xdr:colOff>210820</xdr:colOff>
      <xdr:row>83</xdr:row>
      <xdr:rowOff>3175</xdr:rowOff>
    </xdr:to>
    <xdr:pic>
      <xdr:nvPicPr>
        <xdr:cNvPr id="6" name="Afbeelding 5" descr="own work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2573000"/>
          <a:ext cx="156019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63500</xdr:colOff>
      <xdr:row>63</xdr:row>
      <xdr:rowOff>161932</xdr:rowOff>
    </xdr:from>
    <xdr:to>
      <xdr:col>58</xdr:col>
      <xdr:colOff>86820</xdr:colOff>
      <xdr:row>101</xdr:row>
      <xdr:rowOff>125867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3500" y="10398132"/>
          <a:ext cx="11453320" cy="6237735"/>
        </a:xfrm>
        <a:prstGeom prst="rect">
          <a:avLst/>
        </a:prstGeom>
      </xdr:spPr>
    </xdr:pic>
    <xdr:clientData/>
  </xdr:twoCellAnchor>
  <xdr:twoCellAnchor editAs="oneCell">
    <xdr:from>
      <xdr:col>59</xdr:col>
      <xdr:colOff>65758</xdr:colOff>
      <xdr:row>63</xdr:row>
      <xdr:rowOff>25400</xdr:rowOff>
    </xdr:from>
    <xdr:to>
      <xdr:col>72</xdr:col>
      <xdr:colOff>284480</xdr:colOff>
      <xdr:row>90</xdr:row>
      <xdr:rowOff>12700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33258" y="10261600"/>
          <a:ext cx="4346222" cy="4445000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64</xdr:row>
      <xdr:rowOff>25401</xdr:rowOff>
    </xdr:from>
    <xdr:to>
      <xdr:col>20</xdr:col>
      <xdr:colOff>88900</xdr:colOff>
      <xdr:row>79</xdr:row>
      <xdr:rowOff>27057</xdr:rowOff>
    </xdr:to>
    <xdr:pic>
      <xdr:nvPicPr>
        <xdr:cNvPr id="15" name="Afbeelding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3700" y="10591801"/>
          <a:ext cx="2235200" cy="24781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28</xdr:col>
      <xdr:colOff>24405</xdr:colOff>
      <xdr:row>122</xdr:row>
      <xdr:rowOff>145655</xdr:rowOff>
    </xdr:to>
    <xdr:pic>
      <xdr:nvPicPr>
        <xdr:cNvPr id="17" name="Afbeelding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0" y="16351250"/>
          <a:ext cx="7961905" cy="3161905"/>
        </a:xfrm>
        <a:prstGeom prst="rect">
          <a:avLst/>
        </a:prstGeom>
      </xdr:spPr>
    </xdr:pic>
    <xdr:clientData/>
  </xdr:twoCellAnchor>
  <xdr:twoCellAnchor editAs="oneCell">
    <xdr:from>
      <xdr:col>29</xdr:col>
      <xdr:colOff>304800</xdr:colOff>
      <xdr:row>102</xdr:row>
      <xdr:rowOff>139700</xdr:rowOff>
    </xdr:from>
    <xdr:to>
      <xdr:col>55</xdr:col>
      <xdr:colOff>21229</xdr:colOff>
      <xdr:row>122</xdr:row>
      <xdr:rowOff>25017</xdr:rowOff>
    </xdr:to>
    <xdr:pic>
      <xdr:nvPicPr>
        <xdr:cNvPr id="18" name="Afbeelding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12300" y="16979900"/>
          <a:ext cx="7971429" cy="318731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10</xdr:col>
      <xdr:colOff>0</xdr:colOff>
      <xdr:row>79</xdr:row>
      <xdr:rowOff>1357</xdr:rowOff>
    </xdr:to>
    <xdr:pic>
      <xdr:nvPicPr>
        <xdr:cNvPr id="19" name="Afbeelding 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0" y="10160000"/>
          <a:ext cx="2222500" cy="23762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1</xdr:rowOff>
    </xdr:from>
    <xdr:to>
      <xdr:col>9</xdr:col>
      <xdr:colOff>230977</xdr:colOff>
      <xdr:row>83</xdr:row>
      <xdr:rowOff>142875</xdr:rowOff>
    </xdr:to>
    <xdr:pic>
      <xdr:nvPicPr>
        <xdr:cNvPr id="21" name="Afbeelding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0" y="12700001"/>
          <a:ext cx="2135977" cy="619124"/>
        </a:xfrm>
        <a:prstGeom prst="rect">
          <a:avLst/>
        </a:prstGeom>
      </xdr:spPr>
    </xdr:pic>
    <xdr:clientData/>
  </xdr:twoCellAnchor>
  <xdr:twoCellAnchor editAs="oneCell">
    <xdr:from>
      <xdr:col>13</xdr:col>
      <xdr:colOff>101600</xdr:colOff>
      <xdr:row>80</xdr:row>
      <xdr:rowOff>4109</xdr:rowOff>
    </xdr:from>
    <xdr:to>
      <xdr:col>21</xdr:col>
      <xdr:colOff>237102</xdr:colOff>
      <xdr:row>83</xdr:row>
      <xdr:rowOff>101600</xdr:rowOff>
    </xdr:to>
    <xdr:pic>
      <xdr:nvPicPr>
        <xdr:cNvPr id="13" name="Afbeelding 1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3212109"/>
          <a:ext cx="2675502" cy="592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4</xdr:col>
      <xdr:colOff>428254</xdr:colOff>
      <xdr:row>9</xdr:row>
      <xdr:rowOff>152280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"/>
          <a:ext cx="2971429" cy="9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8</xdr:col>
      <xdr:colOff>342234</xdr:colOff>
      <xdr:row>33</xdr:row>
      <xdr:rowOff>132929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05025"/>
          <a:ext cx="5323809" cy="3371429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371475</xdr:colOff>
      <xdr:row>1</xdr:row>
      <xdr:rowOff>9526</xdr:rowOff>
    </xdr:from>
    <xdr:to>
      <xdr:col>22</xdr:col>
      <xdr:colOff>361950</xdr:colOff>
      <xdr:row>31</xdr:row>
      <xdr:rowOff>24108</xdr:rowOff>
    </xdr:to>
    <xdr:pic>
      <xdr:nvPicPr>
        <xdr:cNvPr id="4" name="Afbeelding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71451"/>
          <a:ext cx="7305675" cy="4872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63500</xdr:colOff>
      <xdr:row>53</xdr:row>
      <xdr:rowOff>161932</xdr:rowOff>
    </xdr:from>
    <xdr:to>
      <xdr:col>58</xdr:col>
      <xdr:colOff>86820</xdr:colOff>
      <xdr:row>91</xdr:row>
      <xdr:rowOff>125867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8650" y="10391782"/>
          <a:ext cx="11339020" cy="6117085"/>
        </a:xfrm>
        <a:prstGeom prst="rect">
          <a:avLst/>
        </a:prstGeom>
      </xdr:spPr>
    </xdr:pic>
    <xdr:clientData/>
  </xdr:twoCellAnchor>
  <xdr:twoCellAnchor editAs="oneCell">
    <xdr:from>
      <xdr:col>59</xdr:col>
      <xdr:colOff>65758</xdr:colOff>
      <xdr:row>53</xdr:row>
      <xdr:rowOff>25400</xdr:rowOff>
    </xdr:from>
    <xdr:to>
      <xdr:col>72</xdr:col>
      <xdr:colOff>284480</xdr:colOff>
      <xdr:row>80</xdr:row>
      <xdr:rowOff>12700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10933" y="10255250"/>
          <a:ext cx="4304947" cy="4359275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54</xdr:row>
      <xdr:rowOff>25401</xdr:rowOff>
    </xdr:from>
    <xdr:to>
      <xdr:col>20</xdr:col>
      <xdr:colOff>88900</xdr:colOff>
      <xdr:row>69</xdr:row>
      <xdr:rowOff>27057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2425" y="10417176"/>
          <a:ext cx="2212975" cy="243053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28</xdr:col>
      <xdr:colOff>24405</xdr:colOff>
      <xdr:row>112</xdr:row>
      <xdr:rowOff>145655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2975" y="16706850"/>
          <a:ext cx="7882530" cy="3222230"/>
        </a:xfrm>
        <a:prstGeom prst="rect">
          <a:avLst/>
        </a:prstGeom>
      </xdr:spPr>
    </xdr:pic>
    <xdr:clientData/>
  </xdr:twoCellAnchor>
  <xdr:twoCellAnchor editAs="oneCell">
    <xdr:from>
      <xdr:col>29</xdr:col>
      <xdr:colOff>304800</xdr:colOff>
      <xdr:row>92</xdr:row>
      <xdr:rowOff>139700</xdr:rowOff>
    </xdr:from>
    <xdr:to>
      <xdr:col>55</xdr:col>
      <xdr:colOff>21229</xdr:colOff>
      <xdr:row>112</xdr:row>
      <xdr:rowOff>25017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20225" y="16684625"/>
          <a:ext cx="7888879" cy="312381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10</xdr:col>
      <xdr:colOff>0</xdr:colOff>
      <xdr:row>69</xdr:row>
      <xdr:rowOff>1357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42975" y="10391775"/>
          <a:ext cx="2200275" cy="242070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1</xdr:rowOff>
    </xdr:from>
    <xdr:to>
      <xdr:col>9</xdr:col>
      <xdr:colOff>230977</xdr:colOff>
      <xdr:row>73</xdr:row>
      <xdr:rowOff>142875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2975" y="12982576"/>
          <a:ext cx="2116927" cy="628649"/>
        </a:xfrm>
        <a:prstGeom prst="rect">
          <a:avLst/>
        </a:prstGeom>
      </xdr:spPr>
    </xdr:pic>
    <xdr:clientData/>
  </xdr:twoCellAnchor>
  <xdr:twoCellAnchor editAs="oneCell">
    <xdr:from>
      <xdr:col>13</xdr:col>
      <xdr:colOff>101600</xdr:colOff>
      <xdr:row>70</xdr:row>
      <xdr:rowOff>4109</xdr:rowOff>
    </xdr:from>
    <xdr:to>
      <xdr:col>21</xdr:col>
      <xdr:colOff>237102</xdr:colOff>
      <xdr:row>73</xdr:row>
      <xdr:rowOff>101600</xdr:rowOff>
    </xdr:to>
    <xdr:pic>
      <xdr:nvPicPr>
        <xdr:cNvPr id="9" name="Afbeelding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7825" y="12986684"/>
          <a:ext cx="2650102" cy="583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63500</xdr:colOff>
      <xdr:row>44</xdr:row>
      <xdr:rowOff>161932</xdr:rowOff>
    </xdr:from>
    <xdr:to>
      <xdr:col>58</xdr:col>
      <xdr:colOff>86820</xdr:colOff>
      <xdr:row>82</xdr:row>
      <xdr:rowOff>125867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8650" y="8820157"/>
          <a:ext cx="11339020" cy="6117085"/>
        </a:xfrm>
        <a:prstGeom prst="rect">
          <a:avLst/>
        </a:prstGeom>
      </xdr:spPr>
    </xdr:pic>
    <xdr:clientData/>
  </xdr:twoCellAnchor>
  <xdr:twoCellAnchor editAs="oneCell">
    <xdr:from>
      <xdr:col>59</xdr:col>
      <xdr:colOff>65758</xdr:colOff>
      <xdr:row>44</xdr:row>
      <xdr:rowOff>25400</xdr:rowOff>
    </xdr:from>
    <xdr:to>
      <xdr:col>72</xdr:col>
      <xdr:colOff>284480</xdr:colOff>
      <xdr:row>71</xdr:row>
      <xdr:rowOff>12700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10933" y="8683625"/>
          <a:ext cx="4304947" cy="4359275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45</xdr:row>
      <xdr:rowOff>25401</xdr:rowOff>
    </xdr:from>
    <xdr:to>
      <xdr:col>20</xdr:col>
      <xdr:colOff>88900</xdr:colOff>
      <xdr:row>60</xdr:row>
      <xdr:rowOff>27057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2425" y="8845551"/>
          <a:ext cx="2212975" cy="243053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28</xdr:col>
      <xdr:colOff>24405</xdr:colOff>
      <xdr:row>103</xdr:row>
      <xdr:rowOff>145655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2975" y="15135225"/>
          <a:ext cx="7882530" cy="3222230"/>
        </a:xfrm>
        <a:prstGeom prst="rect">
          <a:avLst/>
        </a:prstGeom>
      </xdr:spPr>
    </xdr:pic>
    <xdr:clientData/>
  </xdr:twoCellAnchor>
  <xdr:twoCellAnchor editAs="oneCell">
    <xdr:from>
      <xdr:col>29</xdr:col>
      <xdr:colOff>304800</xdr:colOff>
      <xdr:row>83</xdr:row>
      <xdr:rowOff>139700</xdr:rowOff>
    </xdr:from>
    <xdr:to>
      <xdr:col>55</xdr:col>
      <xdr:colOff>21229</xdr:colOff>
      <xdr:row>103</xdr:row>
      <xdr:rowOff>25017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20225" y="15113000"/>
          <a:ext cx="7888879" cy="312381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10</xdr:col>
      <xdr:colOff>0</xdr:colOff>
      <xdr:row>59</xdr:row>
      <xdr:rowOff>153757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42975" y="8820150"/>
          <a:ext cx="2200275" cy="242070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1</xdr:rowOff>
    </xdr:from>
    <xdr:to>
      <xdr:col>9</xdr:col>
      <xdr:colOff>230977</xdr:colOff>
      <xdr:row>64</xdr:row>
      <xdr:rowOff>142875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2975" y="11410951"/>
          <a:ext cx="2116927" cy="628649"/>
        </a:xfrm>
        <a:prstGeom prst="rect">
          <a:avLst/>
        </a:prstGeom>
      </xdr:spPr>
    </xdr:pic>
    <xdr:clientData/>
  </xdr:twoCellAnchor>
  <xdr:twoCellAnchor editAs="oneCell">
    <xdr:from>
      <xdr:col>13</xdr:col>
      <xdr:colOff>101600</xdr:colOff>
      <xdr:row>61</xdr:row>
      <xdr:rowOff>4109</xdr:rowOff>
    </xdr:from>
    <xdr:to>
      <xdr:col>21</xdr:col>
      <xdr:colOff>237102</xdr:colOff>
      <xdr:row>64</xdr:row>
      <xdr:rowOff>101600</xdr:rowOff>
    </xdr:to>
    <xdr:pic>
      <xdr:nvPicPr>
        <xdr:cNvPr id="9" name="Afbeelding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7825" y="11415059"/>
          <a:ext cx="2650102" cy="583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6932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B1:E40"/>
  <sheetViews>
    <sheetView workbookViewId="0">
      <selection activeCell="B2" sqref="B2:E6"/>
    </sheetView>
  </sheetViews>
  <sheetFormatPr defaultRowHeight="12.75" x14ac:dyDescent="0.2"/>
  <sheetData>
    <row r="1" spans="2:5" ht="13.5" thickBot="1" x14ac:dyDescent="0.25"/>
    <row r="2" spans="2:5" x14ac:dyDescent="0.2">
      <c r="B2" s="1" t="s">
        <v>130</v>
      </c>
      <c r="C2" s="86" t="s">
        <v>0</v>
      </c>
      <c r="D2" s="87" t="s">
        <v>1</v>
      </c>
      <c r="E2" s="88" t="s">
        <v>114</v>
      </c>
    </row>
    <row r="3" spans="2:5" x14ac:dyDescent="0.2">
      <c r="B3" s="1"/>
      <c r="C3" s="89">
        <v>0</v>
      </c>
      <c r="D3" s="13">
        <v>0</v>
      </c>
      <c r="E3" s="90">
        <v>0</v>
      </c>
    </row>
    <row r="4" spans="2:5" x14ac:dyDescent="0.2">
      <c r="B4" s="1"/>
      <c r="C4" s="89">
        <v>1</v>
      </c>
      <c r="D4" s="13">
        <v>0</v>
      </c>
      <c r="E4" s="90">
        <v>0</v>
      </c>
    </row>
    <row r="5" spans="2:5" x14ac:dyDescent="0.2">
      <c r="B5" s="1"/>
      <c r="C5" s="89">
        <v>0</v>
      </c>
      <c r="D5" s="13">
        <v>1</v>
      </c>
      <c r="E5" s="90">
        <v>0</v>
      </c>
    </row>
    <row r="6" spans="2:5" ht="13.5" thickBot="1" x14ac:dyDescent="0.25">
      <c r="B6" s="1"/>
      <c r="C6" s="91">
        <v>1</v>
      </c>
      <c r="D6" s="83">
        <v>1</v>
      </c>
      <c r="E6" s="92">
        <v>1</v>
      </c>
    </row>
    <row r="7" spans="2:5" ht="13.5" thickBot="1" x14ac:dyDescent="0.25">
      <c r="B7" s="1"/>
      <c r="C7" s="93"/>
      <c r="D7" s="93"/>
      <c r="E7" s="93"/>
    </row>
    <row r="8" spans="2:5" ht="13.5" thickBot="1" x14ac:dyDescent="0.25">
      <c r="B8" s="1" t="s">
        <v>131</v>
      </c>
      <c r="C8" s="94" t="s">
        <v>0</v>
      </c>
      <c r="D8" s="95" t="s">
        <v>1</v>
      </c>
      <c r="E8" s="96" t="s">
        <v>114</v>
      </c>
    </row>
    <row r="9" spans="2:5" x14ac:dyDescent="0.2">
      <c r="B9" s="1"/>
      <c r="C9" s="89">
        <v>0</v>
      </c>
      <c r="D9" s="13">
        <v>0</v>
      </c>
      <c r="E9" s="90">
        <v>0</v>
      </c>
    </row>
    <row r="10" spans="2:5" x14ac:dyDescent="0.2">
      <c r="B10" s="1"/>
      <c r="C10" s="89">
        <v>1</v>
      </c>
      <c r="D10" s="13">
        <v>0</v>
      </c>
      <c r="E10" s="90">
        <v>1</v>
      </c>
    </row>
    <row r="11" spans="2:5" x14ac:dyDescent="0.2">
      <c r="B11" s="1"/>
      <c r="C11" s="89">
        <v>0</v>
      </c>
      <c r="D11" s="13">
        <v>1</v>
      </c>
      <c r="E11" s="90">
        <v>1</v>
      </c>
    </row>
    <row r="12" spans="2:5" ht="13.5" thickBot="1" x14ac:dyDescent="0.25">
      <c r="B12" s="1"/>
      <c r="C12" s="91">
        <v>1</v>
      </c>
      <c r="D12" s="83">
        <v>1</v>
      </c>
      <c r="E12" s="92">
        <v>1</v>
      </c>
    </row>
    <row r="13" spans="2:5" ht="13.5" thickBot="1" x14ac:dyDescent="0.25">
      <c r="B13" s="1"/>
      <c r="C13" s="93"/>
      <c r="D13" s="93"/>
      <c r="E13" s="93"/>
    </row>
    <row r="14" spans="2:5" ht="13.5" thickBot="1" x14ac:dyDescent="0.25">
      <c r="B14" s="1" t="s">
        <v>132</v>
      </c>
      <c r="C14" s="93"/>
      <c r="D14" s="94" t="s">
        <v>0</v>
      </c>
      <c r="E14" s="96" t="s">
        <v>114</v>
      </c>
    </row>
    <row r="15" spans="2:5" x14ac:dyDescent="0.2">
      <c r="B15" s="1"/>
      <c r="C15" s="93"/>
      <c r="D15" s="89">
        <v>0</v>
      </c>
      <c r="E15" s="90">
        <v>1</v>
      </c>
    </row>
    <row r="16" spans="2:5" ht="13.5" thickBot="1" x14ac:dyDescent="0.25">
      <c r="B16" s="1"/>
      <c r="C16" s="93"/>
      <c r="D16" s="91">
        <v>1</v>
      </c>
      <c r="E16" s="92">
        <v>0</v>
      </c>
    </row>
    <row r="17" spans="2:5" ht="13.5" thickBot="1" x14ac:dyDescent="0.25">
      <c r="B17" s="1"/>
    </row>
    <row r="18" spans="2:5" ht="13.5" thickBot="1" x14ac:dyDescent="0.25">
      <c r="B18" s="1" t="s">
        <v>133</v>
      </c>
      <c r="C18" s="94" t="s">
        <v>0</v>
      </c>
      <c r="D18" s="95" t="s">
        <v>1</v>
      </c>
      <c r="E18" s="96" t="s">
        <v>114</v>
      </c>
    </row>
    <row r="19" spans="2:5" x14ac:dyDescent="0.2">
      <c r="B19" s="1"/>
      <c r="C19" s="89">
        <v>0</v>
      </c>
      <c r="D19" s="13">
        <v>0</v>
      </c>
      <c r="E19" s="90">
        <v>1</v>
      </c>
    </row>
    <row r="20" spans="2:5" x14ac:dyDescent="0.2">
      <c r="B20" s="1"/>
      <c r="C20" s="89">
        <v>1</v>
      </c>
      <c r="D20" s="13">
        <v>0</v>
      </c>
      <c r="E20" s="90">
        <v>1</v>
      </c>
    </row>
    <row r="21" spans="2:5" x14ac:dyDescent="0.2">
      <c r="B21" s="1"/>
      <c r="C21" s="89">
        <v>0</v>
      </c>
      <c r="D21" s="13">
        <v>1</v>
      </c>
      <c r="E21" s="90">
        <v>1</v>
      </c>
    </row>
    <row r="22" spans="2:5" ht="13.5" thickBot="1" x14ac:dyDescent="0.25">
      <c r="B22" s="1"/>
      <c r="C22" s="91">
        <v>1</v>
      </c>
      <c r="D22" s="83">
        <v>1</v>
      </c>
      <c r="E22" s="92">
        <v>0</v>
      </c>
    </row>
    <row r="23" spans="2:5" ht="13.5" thickBot="1" x14ac:dyDescent="0.25">
      <c r="B23" s="1"/>
      <c r="C23" s="1"/>
      <c r="D23" s="1"/>
      <c r="E23" s="1"/>
    </row>
    <row r="24" spans="2:5" ht="13.5" thickBot="1" x14ac:dyDescent="0.25">
      <c r="B24" s="1" t="s">
        <v>134</v>
      </c>
      <c r="C24" s="94" t="s">
        <v>0</v>
      </c>
      <c r="D24" s="95" t="s">
        <v>1</v>
      </c>
      <c r="E24" s="96" t="s">
        <v>114</v>
      </c>
    </row>
    <row r="25" spans="2:5" x14ac:dyDescent="0.2">
      <c r="B25" s="93"/>
      <c r="C25" s="89">
        <v>0</v>
      </c>
      <c r="D25" s="13">
        <v>0</v>
      </c>
      <c r="E25" s="90">
        <v>1</v>
      </c>
    </row>
    <row r="26" spans="2:5" x14ac:dyDescent="0.2">
      <c r="B26" s="93"/>
      <c r="C26" s="89">
        <v>1</v>
      </c>
      <c r="D26" s="13">
        <v>0</v>
      </c>
      <c r="E26" s="90">
        <v>0</v>
      </c>
    </row>
    <row r="27" spans="2:5" x14ac:dyDescent="0.2">
      <c r="B27" s="93"/>
      <c r="C27" s="89">
        <v>0</v>
      </c>
      <c r="D27" s="13">
        <v>1</v>
      </c>
      <c r="E27" s="90">
        <v>0</v>
      </c>
    </row>
    <row r="28" spans="2:5" ht="13.5" thickBot="1" x14ac:dyDescent="0.25">
      <c r="B28" s="93"/>
      <c r="C28" s="91">
        <v>1</v>
      </c>
      <c r="D28" s="83">
        <v>1</v>
      </c>
      <c r="E28" s="92">
        <v>0</v>
      </c>
    </row>
    <row r="29" spans="2:5" ht="13.5" thickBot="1" x14ac:dyDescent="0.25"/>
    <row r="30" spans="2:5" ht="13.5" thickBot="1" x14ac:dyDescent="0.25">
      <c r="B30" s="1" t="s">
        <v>31</v>
      </c>
      <c r="C30" s="94" t="s">
        <v>0</v>
      </c>
      <c r="D30" s="95" t="s">
        <v>1</v>
      </c>
      <c r="E30" s="96" t="s">
        <v>114</v>
      </c>
    </row>
    <row r="31" spans="2:5" x14ac:dyDescent="0.2">
      <c r="B31" s="93"/>
      <c r="C31" s="89">
        <v>0</v>
      </c>
      <c r="D31" s="13">
        <v>0</v>
      </c>
      <c r="E31" s="90">
        <v>0</v>
      </c>
    </row>
    <row r="32" spans="2:5" x14ac:dyDescent="0.2">
      <c r="B32" s="93"/>
      <c r="C32" s="89">
        <v>1</v>
      </c>
      <c r="D32" s="13">
        <v>0</v>
      </c>
      <c r="E32" s="90">
        <v>1</v>
      </c>
    </row>
    <row r="33" spans="2:5" x14ac:dyDescent="0.2">
      <c r="B33" s="93"/>
      <c r="C33" s="89">
        <v>0</v>
      </c>
      <c r="D33" s="13">
        <v>1</v>
      </c>
      <c r="E33" s="90">
        <v>1</v>
      </c>
    </row>
    <row r="34" spans="2:5" ht="13.5" thickBot="1" x14ac:dyDescent="0.25">
      <c r="B34" s="93"/>
      <c r="C34" s="91">
        <v>1</v>
      </c>
      <c r="D34" s="83">
        <v>1</v>
      </c>
      <c r="E34" s="92">
        <v>0</v>
      </c>
    </row>
    <row r="35" spans="2:5" ht="13.5" thickBot="1" x14ac:dyDescent="0.25"/>
    <row r="36" spans="2:5" ht="13.5" thickBot="1" x14ac:dyDescent="0.25">
      <c r="B36" s="1" t="s">
        <v>135</v>
      </c>
      <c r="C36" s="94" t="s">
        <v>0</v>
      </c>
      <c r="D36" s="95" t="s">
        <v>1</v>
      </c>
      <c r="E36" s="96" t="s">
        <v>114</v>
      </c>
    </row>
    <row r="37" spans="2:5" x14ac:dyDescent="0.2">
      <c r="B37" s="93"/>
      <c r="C37" s="89">
        <v>0</v>
      </c>
      <c r="D37" s="13">
        <v>0</v>
      </c>
      <c r="E37" s="90">
        <v>1</v>
      </c>
    </row>
    <row r="38" spans="2:5" x14ac:dyDescent="0.2">
      <c r="B38" s="93"/>
      <c r="C38" s="89">
        <v>1</v>
      </c>
      <c r="D38" s="13">
        <v>0</v>
      </c>
      <c r="E38" s="90">
        <v>0</v>
      </c>
    </row>
    <row r="39" spans="2:5" x14ac:dyDescent="0.2">
      <c r="B39" s="93"/>
      <c r="C39" s="89">
        <v>0</v>
      </c>
      <c r="D39" s="13">
        <v>1</v>
      </c>
      <c r="E39" s="90">
        <v>0</v>
      </c>
    </row>
    <row r="40" spans="2:5" ht="13.5" thickBot="1" x14ac:dyDescent="0.25">
      <c r="B40" s="93"/>
      <c r="C40" s="91">
        <v>1</v>
      </c>
      <c r="D40" s="83">
        <v>1</v>
      </c>
      <c r="E40" s="9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B1:S76"/>
  <sheetViews>
    <sheetView topLeftCell="A45" zoomScaleNormal="100" workbookViewId="0">
      <selection activeCell="L44" sqref="L44"/>
    </sheetView>
  </sheetViews>
  <sheetFormatPr defaultRowHeight="12.75" x14ac:dyDescent="0.2"/>
  <cols>
    <col min="1" max="1" width="4.7109375" customWidth="1"/>
    <col min="2" max="2" width="6.7109375" style="132" customWidth="1"/>
    <col min="3" max="14" width="6.7109375" customWidth="1"/>
    <col min="15" max="19" width="4.7109375" customWidth="1"/>
  </cols>
  <sheetData>
    <row r="1" spans="2:19" ht="13.5" thickBot="1" x14ac:dyDescent="0.25"/>
    <row r="2" spans="2:19" ht="13.5" thickBot="1" x14ac:dyDescent="0.25">
      <c r="B2" s="132" t="s">
        <v>138</v>
      </c>
      <c r="C2" s="1" t="s">
        <v>167</v>
      </c>
      <c r="D2" s="94" t="s">
        <v>0</v>
      </c>
      <c r="E2" s="95" t="s">
        <v>1</v>
      </c>
      <c r="F2" s="95" t="s">
        <v>136</v>
      </c>
      <c r="G2" s="96" t="s">
        <v>3</v>
      </c>
      <c r="H2" s="96" t="s">
        <v>137</v>
      </c>
      <c r="I2" s="26" t="s">
        <v>3</v>
      </c>
      <c r="J2" s="26" t="s">
        <v>137</v>
      </c>
      <c r="K2" s="26"/>
      <c r="L2" s="26"/>
      <c r="M2" s="26"/>
      <c r="P2" t="s">
        <v>1</v>
      </c>
      <c r="R2" t="s">
        <v>0</v>
      </c>
    </row>
    <row r="3" spans="2:19" ht="13.5" thickBot="1" x14ac:dyDescent="0.25">
      <c r="C3" s="1">
        <v>0</v>
      </c>
      <c r="D3" s="86">
        <v>0</v>
      </c>
      <c r="E3" s="13">
        <v>0</v>
      </c>
      <c r="F3" s="13">
        <v>0</v>
      </c>
      <c r="G3" s="90">
        <v>0</v>
      </c>
      <c r="H3" s="90">
        <v>0</v>
      </c>
      <c r="I3" s="82">
        <f t="shared" ref="I3:I9" si="0">IF( OR(AND(IF(F3,1,0),NOT(IF(D3,1,0)),NOT(IF(E3,1,0))),AND(NOT(IF(F3,1,0)),IF(D3,1,0),NOT(IF(E3,1,0))),AND(NOT(IF(F3,1,0)),NOT(IF(D3,1,0)),IF(E3,1,0)),AND(IF(F3,1,0),IF(D3,1,0),IF(E3,1,0))),1,0)</f>
        <v>0</v>
      </c>
      <c r="J3" s="18">
        <f t="shared" ref="J3:J9" si="1">IF(OR(AND(IF(D3,1,0),(IF(E3,1,0))),AND( OR(AND(IF(D3,1,0),NOT(IF(E3,1,0))), AND(NOT(IF(D3,1,0)),IF(E3,1,0))),(IF(F3,1,0)))),1,0)</f>
        <v>0</v>
      </c>
      <c r="K3" s="52"/>
      <c r="L3" s="52"/>
      <c r="M3" s="52"/>
      <c r="P3" s="2">
        <v>0</v>
      </c>
      <c r="R3" s="2">
        <v>0</v>
      </c>
    </row>
    <row r="4" spans="2:19" x14ac:dyDescent="0.2">
      <c r="C4" s="1">
        <v>1</v>
      </c>
      <c r="D4" s="89">
        <v>0</v>
      </c>
      <c r="E4" s="13">
        <v>0</v>
      </c>
      <c r="F4" s="13">
        <v>1</v>
      </c>
      <c r="G4" s="90">
        <v>1</v>
      </c>
      <c r="H4" s="90">
        <v>0</v>
      </c>
      <c r="I4" s="82">
        <f t="shared" si="0"/>
        <v>1</v>
      </c>
      <c r="J4" s="18">
        <f t="shared" si="1"/>
        <v>0</v>
      </c>
      <c r="K4" s="52"/>
      <c r="L4" s="52"/>
      <c r="M4" s="52"/>
      <c r="O4" t="s">
        <v>137</v>
      </c>
      <c r="P4" s="74"/>
      <c r="Q4" s="75"/>
      <c r="R4" s="76"/>
      <c r="S4" t="s">
        <v>136</v>
      </c>
    </row>
    <row r="5" spans="2:19" x14ac:dyDescent="0.2">
      <c r="C5" s="1">
        <v>1</v>
      </c>
      <c r="D5" s="89">
        <v>0</v>
      </c>
      <c r="E5" s="13">
        <v>1</v>
      </c>
      <c r="F5" s="13">
        <v>0</v>
      </c>
      <c r="G5" s="90">
        <v>1</v>
      </c>
      <c r="H5" s="90">
        <v>0</v>
      </c>
      <c r="I5" s="82">
        <f t="shared" si="0"/>
        <v>1</v>
      </c>
      <c r="J5" s="18">
        <f t="shared" si="1"/>
        <v>0</v>
      </c>
      <c r="K5" s="52"/>
      <c r="L5" s="52"/>
      <c r="M5" s="52"/>
      <c r="O5" s="18">
        <f>IF(OR(AND(IF(R3,1,0),(IF(P3,1,0))),AND( OR(AND(IF(R3,1,0),NOT(IF(P3,1,0))), AND(NOT(IF(R3,1,0)),IF(P3,1,0))),(IF(S5,1,0)))),1,0)</f>
        <v>0</v>
      </c>
      <c r="P5" s="77"/>
      <c r="Q5" s="32" t="s">
        <v>138</v>
      </c>
      <c r="R5" s="78"/>
      <c r="S5" s="2">
        <v>0</v>
      </c>
    </row>
    <row r="6" spans="2:19" ht="13.5" thickBot="1" x14ac:dyDescent="0.25">
      <c r="C6" s="1">
        <v>2</v>
      </c>
      <c r="D6" s="89">
        <v>0</v>
      </c>
      <c r="E6" s="13">
        <v>1</v>
      </c>
      <c r="F6" s="13">
        <v>1</v>
      </c>
      <c r="G6" s="90">
        <v>0</v>
      </c>
      <c r="H6" s="90">
        <v>1</v>
      </c>
      <c r="I6" s="82">
        <f t="shared" si="0"/>
        <v>0</v>
      </c>
      <c r="J6" s="18">
        <f t="shared" si="1"/>
        <v>1</v>
      </c>
      <c r="K6" s="52"/>
      <c r="L6" s="52"/>
      <c r="M6" s="52"/>
      <c r="P6" s="79"/>
      <c r="Q6" s="97"/>
      <c r="R6" s="81"/>
    </row>
    <row r="7" spans="2:19" x14ac:dyDescent="0.2">
      <c r="C7" s="1">
        <v>1</v>
      </c>
      <c r="D7" s="89">
        <v>1</v>
      </c>
      <c r="E7" s="13">
        <v>0</v>
      </c>
      <c r="F7" s="13">
        <v>0</v>
      </c>
      <c r="G7" s="90">
        <v>1</v>
      </c>
      <c r="H7" s="90">
        <v>0</v>
      </c>
      <c r="I7" s="82">
        <f t="shared" si="0"/>
        <v>1</v>
      </c>
      <c r="J7" s="18">
        <f t="shared" si="1"/>
        <v>0</v>
      </c>
      <c r="K7" s="52"/>
      <c r="L7" s="52"/>
      <c r="M7" s="52"/>
      <c r="P7" t="s">
        <v>3</v>
      </c>
      <c r="Q7" s="82">
        <f>IF( OR(AND(IF(S5,1,0),NOT(IF(R3,1,0)),NOT(IF(P3,1,0))),AND(NOT(IF(S5,1,0)),IF(R3,1,0),NOT(IF(P3,1,0))),AND(NOT(IF(S5,1,0)),NOT(IF(R3,1,0)),IF(P3,1,0)),AND(IF(S5,1,0),IF(R3,1,0),IF(P3,1,0))),1,0)</f>
        <v>0</v>
      </c>
    </row>
    <row r="8" spans="2:19" x14ac:dyDescent="0.2">
      <c r="C8" s="1">
        <v>2</v>
      </c>
      <c r="D8" s="89">
        <v>1</v>
      </c>
      <c r="E8" s="13">
        <v>0</v>
      </c>
      <c r="F8" s="13">
        <v>1</v>
      </c>
      <c r="G8" s="90">
        <v>0</v>
      </c>
      <c r="H8" s="90">
        <v>1</v>
      </c>
      <c r="I8" s="82">
        <f t="shared" si="0"/>
        <v>0</v>
      </c>
      <c r="J8" s="18">
        <f t="shared" si="1"/>
        <v>1</v>
      </c>
      <c r="K8" s="52"/>
      <c r="L8" s="52"/>
      <c r="M8" s="52"/>
    </row>
    <row r="9" spans="2:19" x14ac:dyDescent="0.2">
      <c r="C9" s="1">
        <v>2</v>
      </c>
      <c r="D9" s="89">
        <v>1</v>
      </c>
      <c r="E9" s="13">
        <v>1</v>
      </c>
      <c r="F9" s="13">
        <v>0</v>
      </c>
      <c r="G9" s="90">
        <v>0</v>
      </c>
      <c r="H9" s="90">
        <v>1</v>
      </c>
      <c r="I9" s="82">
        <f t="shared" si="0"/>
        <v>0</v>
      </c>
      <c r="J9" s="18">
        <f t="shared" si="1"/>
        <v>1</v>
      </c>
      <c r="K9" s="52"/>
      <c r="L9" s="52"/>
      <c r="M9" s="52"/>
    </row>
    <row r="10" spans="2:19" ht="13.5" thickBot="1" x14ac:dyDescent="0.25">
      <c r="C10" s="1">
        <v>3</v>
      </c>
      <c r="D10" s="91">
        <v>1</v>
      </c>
      <c r="E10" s="83">
        <v>1</v>
      </c>
      <c r="F10" s="83">
        <v>1</v>
      </c>
      <c r="G10" s="92">
        <v>1</v>
      </c>
      <c r="H10" s="92">
        <v>1</v>
      </c>
      <c r="I10" s="82">
        <f>IF( OR(AND(IF(F10,1,0),NOT(IF(D10,1,0)),NOT(IF(E10,1,0))),AND(NOT(IF(F10,1,0)),IF(D10,1,0),NOT(IF(E10,1,0))),AND(NOT(IF(F10,1,0)),NOT(IF(D10,1,0)),IF(E10,1,0)),AND(IF(F10,1,0),IF(D10,1,0),IF(E10,1,0))),1,0)</f>
        <v>1</v>
      </c>
      <c r="J10" s="18">
        <f>IF(OR(AND(IF(D10,1,0),(IF(E10,1,0))),AND( OR(AND(IF(D10,1,0),NOT(IF(E10,1,0))), AND(NOT(IF(D10,1,0)),IF(E10,1,0))),(IF(F10,1,0)))),1,0)</f>
        <v>1</v>
      </c>
      <c r="K10" s="52"/>
      <c r="L10" s="52"/>
      <c r="M10" s="52"/>
    </row>
    <row r="11" spans="2:19" x14ac:dyDescent="0.2">
      <c r="C11" s="1"/>
      <c r="D11" s="13"/>
      <c r="E11" s="13"/>
      <c r="F11" s="13"/>
      <c r="G11" s="13"/>
      <c r="H11" s="13"/>
      <c r="I11" s="19"/>
      <c r="J11" s="52"/>
      <c r="K11" s="52"/>
      <c r="L11" s="52"/>
      <c r="M11" s="52"/>
    </row>
    <row r="12" spans="2:19" x14ac:dyDescent="0.2">
      <c r="B12" s="132" t="s">
        <v>3</v>
      </c>
      <c r="C12" s="131" t="s">
        <v>213</v>
      </c>
      <c r="D12" s="13"/>
      <c r="E12" s="13"/>
      <c r="F12" s="13"/>
      <c r="G12" s="13"/>
      <c r="H12" s="13"/>
      <c r="I12" s="19"/>
      <c r="J12" s="52"/>
      <c r="K12" s="52"/>
      <c r="L12" s="52"/>
      <c r="M12" s="52"/>
    </row>
    <row r="13" spans="2:19" x14ac:dyDescent="0.2">
      <c r="B13" s="132" t="s">
        <v>137</v>
      </c>
      <c r="C13" s="131" t="s">
        <v>214</v>
      </c>
      <c r="D13" s="13"/>
      <c r="E13" s="13"/>
      <c r="F13" s="13"/>
      <c r="G13" s="13"/>
      <c r="H13" s="13"/>
      <c r="I13" s="19"/>
      <c r="J13" s="52"/>
      <c r="K13" s="52"/>
      <c r="L13" s="52"/>
      <c r="M13" s="52"/>
    </row>
    <row r="14" spans="2:19" ht="13.5" thickBot="1" x14ac:dyDescent="0.25"/>
    <row r="15" spans="2:19" ht="13.5" thickBot="1" x14ac:dyDescent="0.25">
      <c r="B15" s="132" t="s">
        <v>168</v>
      </c>
      <c r="C15" s="1" t="s">
        <v>167</v>
      </c>
      <c r="D15" s="94" t="s">
        <v>158</v>
      </c>
      <c r="E15" s="95" t="s">
        <v>27</v>
      </c>
      <c r="F15" s="95" t="s">
        <v>22</v>
      </c>
      <c r="G15" s="95" t="s">
        <v>136</v>
      </c>
      <c r="H15" s="96" t="s">
        <v>159</v>
      </c>
      <c r="I15" s="96" t="s">
        <v>137</v>
      </c>
      <c r="J15" s="26" t="s">
        <v>161</v>
      </c>
      <c r="K15" s="26" t="s">
        <v>159</v>
      </c>
      <c r="L15" s="26" t="s">
        <v>137</v>
      </c>
      <c r="M15" s="26" t="s">
        <v>161</v>
      </c>
      <c r="O15" s="1"/>
      <c r="P15" s="1" t="s">
        <v>27</v>
      </c>
      <c r="Q15" s="1" t="s">
        <v>22</v>
      </c>
      <c r="R15" s="1" t="s">
        <v>158</v>
      </c>
      <c r="S15" s="1"/>
    </row>
    <row r="16" spans="2:19" ht="13.5" thickBot="1" x14ac:dyDescent="0.25">
      <c r="C16" s="1">
        <v>0</v>
      </c>
      <c r="D16" s="86">
        <v>0</v>
      </c>
      <c r="E16" s="87">
        <v>0</v>
      </c>
      <c r="F16" s="13">
        <v>0</v>
      </c>
      <c r="G16" s="13">
        <v>0</v>
      </c>
      <c r="H16" s="90">
        <v>0</v>
      </c>
      <c r="I16" s="90">
        <v>0</v>
      </c>
      <c r="J16" s="115">
        <f>IF( AND(IF(E16,1,0),IF(F16,1,0)),1,0)</f>
        <v>0</v>
      </c>
      <c r="K16" s="82">
        <f>IF( OR(AND(IF(G16,1,0),NOT(IF(D16,1,0)),NOT(IF(J16,1,0))),AND(NOT(IF(G16,1,0)),IF(D16,1,0),NOT(IF(J16,1,0))),AND(NOT(IF(G16,1,0)),NOT(IF(D16,1,0)),IF(J16,1,0)),AND(IF(G16,1,0),IF(D16,1,0),IF(J16,1,0))),1,0)</f>
        <v>0</v>
      </c>
      <c r="L16" s="18">
        <f>IF(OR(AND(IF(D16,1,0),(IF(J16,1,0))),AND( OR(AND(IF(D16,1,0),NOT(IF(J16,1,0))), AND(NOT(IF(D16,1,0)),IF(J16,1,0))),(IF(G16,1,0)))),1,0)</f>
        <v>0</v>
      </c>
      <c r="M16" s="52">
        <v>0</v>
      </c>
      <c r="O16" s="1"/>
      <c r="P16" s="2">
        <v>0</v>
      </c>
      <c r="Q16" s="2">
        <v>0</v>
      </c>
      <c r="R16" s="2">
        <v>0</v>
      </c>
      <c r="S16" s="1"/>
    </row>
    <row r="17" spans="3:19" x14ac:dyDescent="0.2">
      <c r="C17" s="1">
        <v>1</v>
      </c>
      <c r="D17" s="89">
        <v>0</v>
      </c>
      <c r="E17" s="13">
        <v>0</v>
      </c>
      <c r="F17" s="13">
        <v>0</v>
      </c>
      <c r="G17" s="13">
        <v>1</v>
      </c>
      <c r="H17" s="90">
        <v>1</v>
      </c>
      <c r="I17" s="90">
        <v>0</v>
      </c>
      <c r="J17" s="115">
        <f t="shared" ref="J17:J31" si="2">IF( AND(IF(E17,1,0),IF(F17,1,0)),1,0)</f>
        <v>0</v>
      </c>
      <c r="K17" s="82">
        <f t="shared" ref="K17:K31" si="3">IF( OR(AND(IF(G17,1,0),NOT(IF(D17,1,0)),NOT(IF(J17,1,0))),AND(NOT(IF(G17,1,0)),IF(D17,1,0),NOT(IF(J17,1,0))),AND(NOT(IF(G17,1,0)),NOT(IF(D17,1,0)),IF(J17,1,0)),AND(IF(G17,1,0),IF(D17,1,0),IF(J17,1,0))),1,0)</f>
        <v>1</v>
      </c>
      <c r="L17" s="18">
        <f t="shared" ref="L17:L31" si="4">IF(OR(AND(IF(D17,1,0),(IF(J17,1,0))),AND( OR(AND(IF(D17,1,0),NOT(IF(J17,1,0))), AND(NOT(IF(D17,1,0)),IF(J17,1,0))),(IF(G17,1,0)))),1,0)</f>
        <v>0</v>
      </c>
      <c r="M17" s="52">
        <v>0</v>
      </c>
      <c r="O17" s="53"/>
      <c r="P17" s="86" t="s">
        <v>161</v>
      </c>
      <c r="Q17" s="105">
        <f>IF( AND(IF(P16,1,0),IF(Q16,1,0)),1,0)</f>
        <v>0</v>
      </c>
      <c r="R17" s="102"/>
      <c r="S17" s="1" t="s">
        <v>136</v>
      </c>
    </row>
    <row r="18" spans="3:19" x14ac:dyDescent="0.2">
      <c r="C18" s="1">
        <v>0</v>
      </c>
      <c r="D18" s="89">
        <v>0</v>
      </c>
      <c r="E18" s="13">
        <v>0</v>
      </c>
      <c r="F18" s="13">
        <v>1</v>
      </c>
      <c r="G18" s="13">
        <v>0</v>
      </c>
      <c r="H18" s="90">
        <v>0</v>
      </c>
      <c r="I18" s="90">
        <v>0</v>
      </c>
      <c r="J18" s="115">
        <f t="shared" si="2"/>
        <v>0</v>
      </c>
      <c r="K18" s="82">
        <f t="shared" si="3"/>
        <v>0</v>
      </c>
      <c r="L18" s="18">
        <f t="shared" si="4"/>
        <v>0</v>
      </c>
      <c r="M18" s="52">
        <v>0</v>
      </c>
      <c r="O18" s="22"/>
      <c r="P18" s="89"/>
      <c r="Q18" s="13"/>
      <c r="R18" s="103"/>
      <c r="S18" s="2">
        <v>0</v>
      </c>
    </row>
    <row r="19" spans="3:19" x14ac:dyDescent="0.2">
      <c r="C19" s="1">
        <v>1</v>
      </c>
      <c r="D19" s="89">
        <v>0</v>
      </c>
      <c r="E19" s="13">
        <v>0</v>
      </c>
      <c r="F19" s="13">
        <v>1</v>
      </c>
      <c r="G19" s="13">
        <v>1</v>
      </c>
      <c r="H19" s="90">
        <v>1</v>
      </c>
      <c r="I19" s="90">
        <v>0</v>
      </c>
      <c r="J19" s="115">
        <f t="shared" si="2"/>
        <v>0</v>
      </c>
      <c r="K19" s="82">
        <f t="shared" si="3"/>
        <v>1</v>
      </c>
      <c r="L19" s="18">
        <f t="shared" si="4"/>
        <v>0</v>
      </c>
      <c r="M19" s="52">
        <v>0</v>
      </c>
      <c r="O19" s="1" t="s">
        <v>137</v>
      </c>
      <c r="P19" s="89"/>
      <c r="Q19" s="13" t="s">
        <v>160</v>
      </c>
      <c r="R19" s="103"/>
      <c r="S19" s="1"/>
    </row>
    <row r="20" spans="3:19" x14ac:dyDescent="0.2">
      <c r="C20" s="1">
        <v>0</v>
      </c>
      <c r="D20" s="89">
        <v>0</v>
      </c>
      <c r="E20" s="13">
        <v>1</v>
      </c>
      <c r="F20" s="13">
        <v>0</v>
      </c>
      <c r="G20" s="13">
        <v>0</v>
      </c>
      <c r="H20" s="90">
        <v>0</v>
      </c>
      <c r="I20" s="90">
        <v>0</v>
      </c>
      <c r="J20" s="115">
        <f t="shared" si="2"/>
        <v>0</v>
      </c>
      <c r="K20" s="82">
        <f t="shared" si="3"/>
        <v>0</v>
      </c>
      <c r="L20" s="18">
        <f t="shared" si="4"/>
        <v>0</v>
      </c>
      <c r="M20" s="52">
        <v>0</v>
      </c>
      <c r="O20" s="18">
        <f>IF(OR(AND(IF(R16,1,0),(IF(Q17,1,0))),AND( OR(AND(IF(R16,1,0),NOT(IF(Q17,1,0))), AND(NOT(IF(R16,1,0)),IF(Q17,1,0))),(IF(S18,1,0)))),1,0)</f>
        <v>0</v>
      </c>
      <c r="P20" s="89"/>
      <c r="Q20" s="13"/>
      <c r="R20" s="104"/>
      <c r="S20" s="1"/>
    </row>
    <row r="21" spans="3:19" ht="13.5" thickBot="1" x14ac:dyDescent="0.25">
      <c r="C21" s="1">
        <v>1</v>
      </c>
      <c r="D21" s="89">
        <v>0</v>
      </c>
      <c r="E21" s="13">
        <v>1</v>
      </c>
      <c r="F21" s="13">
        <v>0</v>
      </c>
      <c r="G21" s="13">
        <v>1</v>
      </c>
      <c r="H21" s="90">
        <v>1</v>
      </c>
      <c r="I21" s="90">
        <v>0</v>
      </c>
      <c r="J21" s="115">
        <f t="shared" si="2"/>
        <v>0</v>
      </c>
      <c r="K21" s="82">
        <f t="shared" si="3"/>
        <v>1</v>
      </c>
      <c r="L21" s="18">
        <f t="shared" si="4"/>
        <v>0</v>
      </c>
      <c r="M21" s="52">
        <v>0</v>
      </c>
      <c r="O21" s="22"/>
      <c r="P21" s="79"/>
      <c r="Q21" s="97"/>
      <c r="R21" s="81"/>
    </row>
    <row r="22" spans="3:19" x14ac:dyDescent="0.2">
      <c r="C22" s="1">
        <v>1</v>
      </c>
      <c r="D22" s="89">
        <v>0</v>
      </c>
      <c r="E22" s="13">
        <v>1</v>
      </c>
      <c r="F22" s="13">
        <v>1</v>
      </c>
      <c r="G22" s="13">
        <v>0</v>
      </c>
      <c r="H22" s="90">
        <v>1</v>
      </c>
      <c r="I22" s="90">
        <v>0</v>
      </c>
      <c r="J22" s="115">
        <f t="shared" si="2"/>
        <v>1</v>
      </c>
      <c r="K22" s="82">
        <f t="shared" si="3"/>
        <v>1</v>
      </c>
      <c r="L22" s="18">
        <f t="shared" si="4"/>
        <v>0</v>
      </c>
      <c r="M22" s="52">
        <v>1</v>
      </c>
      <c r="Q22" s="1" t="s">
        <v>159</v>
      </c>
      <c r="R22" s="82">
        <f>IF( OR(AND(IF(S18,1,0),NOT(IF(R16,1,0)),NOT(IF(Q17,1,0))),AND(NOT(IF(S18,1,0)),IF(R16,1,0),NOT(IF(Q17,1,0))),AND(NOT(IF(S18,1,0)),NOT(IF(R16,1,0)),IF(Q17,1,0)),AND(IF(S18,1,0),IF(R16,1,0),IF(Q17,1,0))),1,0)</f>
        <v>0</v>
      </c>
    </row>
    <row r="23" spans="3:19" x14ac:dyDescent="0.2">
      <c r="C23" s="1">
        <v>2</v>
      </c>
      <c r="D23" s="89">
        <v>0</v>
      </c>
      <c r="E23" s="13">
        <v>1</v>
      </c>
      <c r="F23" s="13">
        <v>1</v>
      </c>
      <c r="G23" s="13">
        <v>1</v>
      </c>
      <c r="H23" s="90">
        <v>0</v>
      </c>
      <c r="I23" s="90">
        <v>1</v>
      </c>
      <c r="J23" s="115">
        <f t="shared" si="2"/>
        <v>1</v>
      </c>
      <c r="K23" s="82">
        <f t="shared" si="3"/>
        <v>0</v>
      </c>
      <c r="L23" s="18">
        <f t="shared" si="4"/>
        <v>1</v>
      </c>
      <c r="M23" s="52">
        <v>1</v>
      </c>
    </row>
    <row r="24" spans="3:19" x14ac:dyDescent="0.2">
      <c r="C24" s="1">
        <v>1</v>
      </c>
      <c r="D24" s="89">
        <v>1</v>
      </c>
      <c r="E24" s="13">
        <v>0</v>
      </c>
      <c r="F24" s="13">
        <v>0</v>
      </c>
      <c r="G24" s="13">
        <v>0</v>
      </c>
      <c r="H24" s="90">
        <v>1</v>
      </c>
      <c r="I24" s="90">
        <v>0</v>
      </c>
      <c r="J24" s="115">
        <f t="shared" si="2"/>
        <v>0</v>
      </c>
      <c r="K24" s="82">
        <f t="shared" si="3"/>
        <v>1</v>
      </c>
      <c r="L24" s="18">
        <f t="shared" si="4"/>
        <v>0</v>
      </c>
      <c r="M24" s="52">
        <v>0</v>
      </c>
    </row>
    <row r="25" spans="3:19" x14ac:dyDescent="0.2">
      <c r="C25" s="1">
        <v>2</v>
      </c>
      <c r="D25" s="89">
        <v>1</v>
      </c>
      <c r="E25" s="13">
        <v>0</v>
      </c>
      <c r="F25" s="13">
        <v>0</v>
      </c>
      <c r="G25" s="13">
        <v>1</v>
      </c>
      <c r="H25" s="90">
        <v>0</v>
      </c>
      <c r="I25" s="90">
        <v>1</v>
      </c>
      <c r="J25" s="115">
        <f t="shared" si="2"/>
        <v>0</v>
      </c>
      <c r="K25" s="82">
        <f t="shared" si="3"/>
        <v>0</v>
      </c>
      <c r="L25" s="18">
        <f t="shared" si="4"/>
        <v>1</v>
      </c>
      <c r="M25" s="52">
        <v>0</v>
      </c>
    </row>
    <row r="26" spans="3:19" x14ac:dyDescent="0.2">
      <c r="C26" s="1">
        <v>1</v>
      </c>
      <c r="D26" s="89">
        <v>1</v>
      </c>
      <c r="E26" s="13">
        <v>0</v>
      </c>
      <c r="F26" s="13">
        <v>1</v>
      </c>
      <c r="G26" s="13">
        <v>0</v>
      </c>
      <c r="H26" s="90">
        <v>1</v>
      </c>
      <c r="I26" s="90">
        <v>0</v>
      </c>
      <c r="J26" s="115">
        <f t="shared" si="2"/>
        <v>0</v>
      </c>
      <c r="K26" s="82">
        <f t="shared" si="3"/>
        <v>1</v>
      </c>
      <c r="L26" s="18">
        <f t="shared" si="4"/>
        <v>0</v>
      </c>
      <c r="M26" s="52">
        <v>0</v>
      </c>
    </row>
    <row r="27" spans="3:19" x14ac:dyDescent="0.2">
      <c r="C27" s="1">
        <v>2</v>
      </c>
      <c r="D27" s="89">
        <v>1</v>
      </c>
      <c r="E27" s="13">
        <v>0</v>
      </c>
      <c r="F27" s="13">
        <v>1</v>
      </c>
      <c r="G27" s="13">
        <v>1</v>
      </c>
      <c r="H27" s="90">
        <v>0</v>
      </c>
      <c r="I27" s="90">
        <v>1</v>
      </c>
      <c r="J27" s="115">
        <f t="shared" si="2"/>
        <v>0</v>
      </c>
      <c r="K27" s="82">
        <f t="shared" si="3"/>
        <v>0</v>
      </c>
      <c r="L27" s="18">
        <f t="shared" si="4"/>
        <v>1</v>
      </c>
      <c r="M27" s="52">
        <v>0</v>
      </c>
    </row>
    <row r="28" spans="3:19" x14ac:dyDescent="0.2">
      <c r="C28" s="1">
        <v>1</v>
      </c>
      <c r="D28" s="89">
        <v>1</v>
      </c>
      <c r="E28" s="13">
        <v>1</v>
      </c>
      <c r="F28" s="13">
        <v>0</v>
      </c>
      <c r="G28" s="13">
        <v>0</v>
      </c>
      <c r="H28" s="90">
        <v>1</v>
      </c>
      <c r="I28" s="90">
        <v>0</v>
      </c>
      <c r="J28" s="115">
        <f t="shared" si="2"/>
        <v>0</v>
      </c>
      <c r="K28" s="82">
        <f t="shared" si="3"/>
        <v>1</v>
      </c>
      <c r="L28" s="18">
        <f t="shared" si="4"/>
        <v>0</v>
      </c>
      <c r="M28" s="52">
        <v>0</v>
      </c>
    </row>
    <row r="29" spans="3:19" x14ac:dyDescent="0.2">
      <c r="C29" s="1">
        <v>2</v>
      </c>
      <c r="D29" s="89">
        <v>1</v>
      </c>
      <c r="E29" s="13">
        <v>1</v>
      </c>
      <c r="F29" s="13">
        <v>0</v>
      </c>
      <c r="G29" s="13">
        <v>1</v>
      </c>
      <c r="H29" s="90">
        <v>0</v>
      </c>
      <c r="I29" s="90">
        <v>1</v>
      </c>
      <c r="J29" s="115">
        <f t="shared" si="2"/>
        <v>0</v>
      </c>
      <c r="K29" s="82">
        <f t="shared" si="3"/>
        <v>0</v>
      </c>
      <c r="L29" s="18">
        <f t="shared" si="4"/>
        <v>1</v>
      </c>
      <c r="M29" s="52">
        <v>0</v>
      </c>
    </row>
    <row r="30" spans="3:19" x14ac:dyDescent="0.2">
      <c r="C30" s="1">
        <v>2</v>
      </c>
      <c r="D30" s="89">
        <v>1</v>
      </c>
      <c r="E30" s="13">
        <v>1</v>
      </c>
      <c r="F30" s="13">
        <v>1</v>
      </c>
      <c r="G30" s="13">
        <v>0</v>
      </c>
      <c r="H30" s="90">
        <v>0</v>
      </c>
      <c r="I30" s="90">
        <v>1</v>
      </c>
      <c r="J30" s="115">
        <f t="shared" si="2"/>
        <v>1</v>
      </c>
      <c r="K30" s="82">
        <f t="shared" si="3"/>
        <v>0</v>
      </c>
      <c r="L30" s="18">
        <f t="shared" si="4"/>
        <v>1</v>
      </c>
      <c r="M30" s="52">
        <v>1</v>
      </c>
    </row>
    <row r="31" spans="3:19" ht="13.5" thickBot="1" x14ac:dyDescent="0.25">
      <c r="C31" s="1">
        <v>3</v>
      </c>
      <c r="D31" s="91">
        <v>1</v>
      </c>
      <c r="E31" s="83">
        <v>1</v>
      </c>
      <c r="F31" s="83">
        <v>1</v>
      </c>
      <c r="G31" s="83">
        <v>1</v>
      </c>
      <c r="H31" s="92">
        <v>1</v>
      </c>
      <c r="I31" s="92">
        <v>1</v>
      </c>
      <c r="J31" s="115">
        <f t="shared" si="2"/>
        <v>1</v>
      </c>
      <c r="K31" s="82">
        <f t="shared" si="3"/>
        <v>1</v>
      </c>
      <c r="L31" s="18">
        <f t="shared" si="4"/>
        <v>1</v>
      </c>
      <c r="M31" s="52">
        <v>1</v>
      </c>
    </row>
    <row r="32" spans="3:19" x14ac:dyDescent="0.2">
      <c r="C32" s="1"/>
      <c r="D32" s="13"/>
      <c r="E32" s="13"/>
      <c r="F32" s="13"/>
      <c r="G32" s="13"/>
      <c r="H32" s="13"/>
      <c r="I32" s="13"/>
      <c r="J32" s="19"/>
      <c r="K32" s="19"/>
      <c r="L32" s="52"/>
      <c r="M32" s="52"/>
    </row>
    <row r="33" spans="2:19" x14ac:dyDescent="0.2">
      <c r="B33" s="132" t="s">
        <v>159</v>
      </c>
      <c r="C33" s="131" t="s">
        <v>215</v>
      </c>
      <c r="D33" s="13"/>
      <c r="E33" s="13"/>
      <c r="F33" s="13"/>
      <c r="G33" s="13"/>
      <c r="H33" s="13"/>
      <c r="I33" s="13"/>
      <c r="J33" s="19"/>
      <c r="K33" s="19"/>
      <c r="L33" s="52"/>
      <c r="M33" s="52"/>
    </row>
    <row r="34" spans="2:19" x14ac:dyDescent="0.2">
      <c r="B34" s="132" t="s">
        <v>137</v>
      </c>
      <c r="C34" s="131" t="s">
        <v>216</v>
      </c>
      <c r="D34" s="13"/>
      <c r="E34" s="13"/>
      <c r="F34" s="13"/>
      <c r="G34" s="13"/>
      <c r="H34" s="13"/>
      <c r="I34" s="13"/>
      <c r="J34" s="19"/>
      <c r="K34" s="19"/>
      <c r="L34" s="52"/>
      <c r="M34" s="52"/>
    </row>
    <row r="35" spans="2:19" x14ac:dyDescent="0.2">
      <c r="B35" s="132" t="s">
        <v>161</v>
      </c>
      <c r="C35" s="131" t="s">
        <v>217</v>
      </c>
      <c r="D35" s="13"/>
      <c r="E35" s="13"/>
      <c r="F35" s="13"/>
      <c r="G35" s="13"/>
      <c r="H35" s="13"/>
      <c r="I35" s="13"/>
      <c r="J35" s="19"/>
      <c r="K35" s="19"/>
      <c r="L35" s="52"/>
      <c r="M35" s="52"/>
    </row>
    <row r="36" spans="2:19" ht="13.5" thickBot="1" x14ac:dyDescent="0.25"/>
    <row r="37" spans="2:19" ht="13.5" thickBot="1" x14ac:dyDescent="0.25">
      <c r="B37" s="132" t="s">
        <v>147</v>
      </c>
      <c r="C37" s="1" t="s">
        <v>167</v>
      </c>
      <c r="D37" s="94" t="s">
        <v>0</v>
      </c>
      <c r="E37" s="95" t="s">
        <v>1</v>
      </c>
      <c r="F37" s="95" t="s">
        <v>148</v>
      </c>
      <c r="G37" s="96" t="s">
        <v>7</v>
      </c>
      <c r="H37" s="96" t="s">
        <v>149</v>
      </c>
      <c r="I37" s="26" t="s">
        <v>7</v>
      </c>
      <c r="J37" s="26" t="s">
        <v>149</v>
      </c>
      <c r="K37" s="26"/>
      <c r="L37" s="26"/>
      <c r="M37" s="26"/>
      <c r="P37" t="s">
        <v>1</v>
      </c>
      <c r="R37" t="s">
        <v>0</v>
      </c>
    </row>
    <row r="38" spans="2:19" ht="13.5" thickBot="1" x14ac:dyDescent="0.25">
      <c r="C38" s="1">
        <v>0</v>
      </c>
      <c r="D38" s="86">
        <v>0</v>
      </c>
      <c r="E38" s="13">
        <v>0</v>
      </c>
      <c r="F38" s="13">
        <v>0</v>
      </c>
      <c r="G38" s="90">
        <v>0</v>
      </c>
      <c r="H38" s="90">
        <v>0</v>
      </c>
      <c r="I38" s="82">
        <f>IF( OR(AND(IF(F38,1,0),NOT(IF(D38,1,0)),NOT(IF(E38,1,0))),AND(NOT(IF(F38,1,0)),IF(D38,1,0),NOT(IF(E38,1,0))),AND(NOT(IF(F38,1,0)),NOT(IF(D38,1,0)),IF(E38,1,0)),AND(IF(F38,1,0),IF(D38,1,0),IF(E38,1,0))),1,0)</f>
        <v>0</v>
      </c>
      <c r="J38" s="18">
        <f t="shared" ref="J38:J45" si="5">IF(OR(AND(NOT(IF(D38,1,0)),(IF(E38,1,0))),AND(NOT( OR(AND(IF(D38,1,0),NOT(IF(E38,1,0))), AND(NOT(IF(D38,1,0)),IF(E38,1,0))) ),(IF(F38,1,0)))),1,0)</f>
        <v>0</v>
      </c>
      <c r="K38" s="52"/>
      <c r="L38" s="52"/>
      <c r="M38" s="52"/>
      <c r="P38" s="2">
        <v>0</v>
      </c>
      <c r="R38" s="2">
        <v>0</v>
      </c>
    </row>
    <row r="39" spans="2:19" x14ac:dyDescent="0.2">
      <c r="C39" s="1">
        <v>-1</v>
      </c>
      <c r="D39" s="89">
        <v>0</v>
      </c>
      <c r="E39" s="13">
        <v>0</v>
      </c>
      <c r="F39" s="13">
        <v>1</v>
      </c>
      <c r="G39" s="90">
        <v>1</v>
      </c>
      <c r="H39" s="90">
        <v>1</v>
      </c>
      <c r="I39" s="82">
        <f t="shared" ref="I39:I45" si="6">IF( OR(AND(IF(F39,1,0),NOT(IF(D39,1,0)),NOT(IF(E39,1,0))),AND(NOT(IF(F39,1,0)),IF(D39,1,0),NOT(IF(E39,1,0))),AND(NOT(IF(F39,1,0)),NOT(IF(D39,1,0)),IF(E39,1,0)),AND(IF(F39,1,0),IF(D39,1,0),IF(E39,1,0))),1,0)</f>
        <v>1</v>
      </c>
      <c r="J39" s="18">
        <f t="shared" si="5"/>
        <v>1</v>
      </c>
      <c r="K39" s="52"/>
      <c r="L39" s="52"/>
      <c r="M39" s="52"/>
      <c r="O39" t="s">
        <v>149</v>
      </c>
      <c r="P39" s="74"/>
      <c r="Q39" s="75"/>
      <c r="R39" s="76"/>
      <c r="S39" t="s">
        <v>148</v>
      </c>
    </row>
    <row r="40" spans="2:19" x14ac:dyDescent="0.2">
      <c r="C40" s="1">
        <v>-1</v>
      </c>
      <c r="D40" s="89">
        <v>0</v>
      </c>
      <c r="E40" s="13">
        <v>1</v>
      </c>
      <c r="F40" s="13">
        <v>0</v>
      </c>
      <c r="G40" s="90">
        <v>1</v>
      </c>
      <c r="H40" s="90">
        <v>1</v>
      </c>
      <c r="I40" s="82">
        <f t="shared" si="6"/>
        <v>1</v>
      </c>
      <c r="J40" s="18">
        <f t="shared" si="5"/>
        <v>1</v>
      </c>
      <c r="K40" s="52"/>
      <c r="L40" s="52"/>
      <c r="M40" s="52"/>
      <c r="O40" s="18">
        <f>IF(OR(AND(NOT(IF(R38,1,0)),(IF(P38,1,0))),AND(NOT( OR(AND(IF(R38,1,0),NOT(IF(P38,1,0))), AND(NOT(IF(R38,1,0)),IF(P38,1,0))) ),(IF(S40,1,0)))),1,0)</f>
        <v>0</v>
      </c>
      <c r="P40" s="77"/>
      <c r="Q40" s="32" t="s">
        <v>147</v>
      </c>
      <c r="R40" s="78"/>
      <c r="S40" s="2">
        <v>0</v>
      </c>
    </row>
    <row r="41" spans="2:19" ht="13.5" thickBot="1" x14ac:dyDescent="0.25">
      <c r="C41" s="1">
        <v>-2</v>
      </c>
      <c r="D41" s="89">
        <v>0</v>
      </c>
      <c r="E41" s="13">
        <v>1</v>
      </c>
      <c r="F41" s="13">
        <v>1</v>
      </c>
      <c r="G41" s="90">
        <v>0</v>
      </c>
      <c r="H41" s="90">
        <v>1</v>
      </c>
      <c r="I41" s="82">
        <f t="shared" si="6"/>
        <v>0</v>
      </c>
      <c r="J41" s="18">
        <f t="shared" si="5"/>
        <v>1</v>
      </c>
      <c r="K41" s="52"/>
      <c r="L41" s="52"/>
      <c r="M41" s="52"/>
      <c r="P41" s="79"/>
      <c r="Q41" s="97"/>
      <c r="R41" s="81"/>
    </row>
    <row r="42" spans="2:19" x14ac:dyDescent="0.2">
      <c r="C42" s="1">
        <v>-1</v>
      </c>
      <c r="D42" s="89">
        <v>1</v>
      </c>
      <c r="E42" s="13">
        <v>0</v>
      </c>
      <c r="F42" s="13">
        <v>0</v>
      </c>
      <c r="G42" s="90">
        <v>1</v>
      </c>
      <c r="H42" s="90">
        <v>0</v>
      </c>
      <c r="I42" s="82">
        <f t="shared" si="6"/>
        <v>1</v>
      </c>
      <c r="J42" s="18">
        <f t="shared" si="5"/>
        <v>0</v>
      </c>
      <c r="K42" s="52"/>
      <c r="L42" s="52"/>
      <c r="M42" s="52"/>
      <c r="P42" t="s">
        <v>7</v>
      </c>
      <c r="Q42" s="82">
        <f>IF( OR(AND(IF(S40,1,0),NOT(IF(R38,1,0)),NOT(IF(P38,1,0))),AND(NOT(IF(S40,1,0)),IF(R38,1,0),NOT(IF(P38,1,0))),AND(NOT(IF(S40,1,0)),NOT(IF(R38,1,0)),IF(P38,1,0)),AND(IF(S40,1,0),IF(R38,1,0),IF(P38,1,0))),1,0)</f>
        <v>0</v>
      </c>
    </row>
    <row r="43" spans="2:19" x14ac:dyDescent="0.2">
      <c r="C43" s="1">
        <v>-2</v>
      </c>
      <c r="D43" s="89">
        <v>1</v>
      </c>
      <c r="E43" s="13">
        <v>0</v>
      </c>
      <c r="F43" s="13">
        <v>1</v>
      </c>
      <c r="G43" s="90">
        <v>0</v>
      </c>
      <c r="H43" s="90">
        <v>0</v>
      </c>
      <c r="I43" s="82">
        <f t="shared" si="6"/>
        <v>0</v>
      </c>
      <c r="J43" s="18">
        <f t="shared" si="5"/>
        <v>0</v>
      </c>
      <c r="K43" s="52"/>
      <c r="L43" s="52"/>
      <c r="M43" s="52"/>
    </row>
    <row r="44" spans="2:19" x14ac:dyDescent="0.2">
      <c r="C44" s="1">
        <v>-2</v>
      </c>
      <c r="D44" s="89">
        <v>1</v>
      </c>
      <c r="E44" s="13">
        <v>1</v>
      </c>
      <c r="F44" s="13">
        <v>0</v>
      </c>
      <c r="G44" s="90">
        <v>0</v>
      </c>
      <c r="H44" s="90">
        <v>0</v>
      </c>
      <c r="I44" s="82">
        <f t="shared" si="6"/>
        <v>0</v>
      </c>
      <c r="J44" s="18">
        <f t="shared" si="5"/>
        <v>0</v>
      </c>
      <c r="K44" s="52"/>
      <c r="L44" s="52"/>
      <c r="M44" s="52"/>
    </row>
    <row r="45" spans="2:19" ht="13.5" thickBot="1" x14ac:dyDescent="0.25">
      <c r="C45" s="1">
        <v>-3</v>
      </c>
      <c r="D45" s="91">
        <v>1</v>
      </c>
      <c r="E45" s="83">
        <v>1</v>
      </c>
      <c r="F45" s="83">
        <v>1</v>
      </c>
      <c r="G45" s="92">
        <v>1</v>
      </c>
      <c r="H45" s="92">
        <v>1</v>
      </c>
      <c r="I45" s="82">
        <f t="shared" si="6"/>
        <v>1</v>
      </c>
      <c r="J45" s="18">
        <f t="shared" si="5"/>
        <v>1</v>
      </c>
      <c r="K45" s="52"/>
      <c r="L45" s="52"/>
      <c r="M45" s="52"/>
    </row>
    <row r="46" spans="2:19" x14ac:dyDescent="0.2">
      <c r="C46" s="1"/>
      <c r="D46" s="13"/>
      <c r="E46" s="13"/>
      <c r="F46" s="13"/>
      <c r="G46" s="13"/>
      <c r="H46" s="13"/>
      <c r="I46" s="19"/>
      <c r="J46" s="52"/>
      <c r="K46" s="52"/>
      <c r="L46" s="52"/>
      <c r="M46" s="52"/>
    </row>
    <row r="47" spans="2:19" x14ac:dyDescent="0.2">
      <c r="B47" s="132" t="s">
        <v>7</v>
      </c>
      <c r="C47" s="131" t="s">
        <v>218</v>
      </c>
      <c r="D47" s="13"/>
      <c r="E47" s="13"/>
      <c r="F47" s="13"/>
      <c r="G47" s="13"/>
      <c r="H47" s="13"/>
      <c r="I47" s="19"/>
      <c r="J47" s="52"/>
      <c r="K47" s="52"/>
      <c r="L47" s="52"/>
      <c r="M47" s="52"/>
    </row>
    <row r="48" spans="2:19" x14ac:dyDescent="0.2">
      <c r="B48" s="132" t="s">
        <v>149</v>
      </c>
      <c r="C48" s="131" t="s">
        <v>219</v>
      </c>
      <c r="D48" s="13"/>
      <c r="E48" s="13"/>
      <c r="F48" s="13"/>
      <c r="G48" s="13"/>
      <c r="H48" s="13"/>
      <c r="I48" s="19"/>
      <c r="J48" s="52"/>
      <c r="K48" s="52"/>
      <c r="L48" s="52"/>
      <c r="M48" s="52"/>
    </row>
    <row r="49" spans="2:19" ht="13.5" thickBot="1" x14ac:dyDescent="0.25"/>
    <row r="50" spans="2:19" ht="13.5" thickBot="1" x14ac:dyDescent="0.25">
      <c r="B50" s="132" t="s">
        <v>170</v>
      </c>
      <c r="C50" s="1" t="s">
        <v>167</v>
      </c>
      <c r="D50" s="164" t="s">
        <v>21</v>
      </c>
      <c r="E50" s="165" t="s">
        <v>22</v>
      </c>
      <c r="F50" s="165" t="s">
        <v>27</v>
      </c>
      <c r="G50" s="165" t="s">
        <v>171</v>
      </c>
      <c r="H50" s="166" t="s">
        <v>172</v>
      </c>
      <c r="I50" s="166" t="s">
        <v>117</v>
      </c>
      <c r="J50" s="167" t="s">
        <v>169</v>
      </c>
      <c r="K50" s="26" t="s">
        <v>172</v>
      </c>
      <c r="L50" s="26" t="s">
        <v>117</v>
      </c>
      <c r="M50" s="26" t="s">
        <v>169</v>
      </c>
      <c r="P50" t="s">
        <v>27</v>
      </c>
      <c r="Q50" t="s">
        <v>22</v>
      </c>
    </row>
    <row r="51" spans="2:19" ht="13.5" thickBot="1" x14ac:dyDescent="0.25">
      <c r="C51" s="1">
        <v>0</v>
      </c>
      <c r="D51" s="86">
        <v>0</v>
      </c>
      <c r="E51" s="87">
        <v>0</v>
      </c>
      <c r="F51" s="13">
        <v>0</v>
      </c>
      <c r="G51" s="13">
        <v>0</v>
      </c>
      <c r="H51" s="90">
        <v>0</v>
      </c>
      <c r="I51" s="88">
        <v>0</v>
      </c>
      <c r="J51" s="168">
        <v>0</v>
      </c>
      <c r="K51" s="82">
        <f t="shared" ref="K51:K66" si="7">IF(OR(AND(IF(D51,1,0),IF(E51,1,0)),AND(NOT(IF(D51,1,0)), OR(AND(IF(G51,1,0),NOT(IF(E51,1,0)),NOT(IF(F51,1,0))),AND(NOT(IF(G51,1,0)),IF(E51,1,0),NOT(IF(F51,1,0))),AND(NOT(IF(G51,1,0)),NOT(IF(E51,1,0)),IF(F51,1,0)),AND(IF(G51,1,0),IF(E51,1,0),IF(F51,1,0))) )),1,0)</f>
        <v>0</v>
      </c>
      <c r="L51" s="18">
        <f>IF(OR(AND(NOT(IF(E51,1,0)),(IF(F51,1,0))),AND(NOT( OR(AND(IF(E51,1,0),NOT(IF(F51,1,0))), AND(NOT(IF(E51,1,0)),IF(F51,1,0))) ),(IF(G51,1,0)))),1,0)</f>
        <v>0</v>
      </c>
      <c r="M51" s="84">
        <f>IF(OR(AND(IF(G51,1,0),NOT(IF(E51,1,0)),NOT(IF(F51,1,0))),AND(NOT(IF(G51,1,0)),IF(E51,1,0),NOT(IF(F51,1,0))),AND(NOT(IF(G51,1,0)),NOT(IF(E51,1,0)),IF(F51,1,0)),AND(IF(G51,1,0),IF(E51,1,0),IF(F51,1,0))),1,0)</f>
        <v>0</v>
      </c>
      <c r="P51" s="2">
        <v>0</v>
      </c>
      <c r="Q51" s="2">
        <v>0</v>
      </c>
    </row>
    <row r="52" spans="2:19" x14ac:dyDescent="0.2">
      <c r="C52" s="1">
        <v>-1</v>
      </c>
      <c r="D52" s="89">
        <v>0</v>
      </c>
      <c r="E52" s="13">
        <v>0</v>
      </c>
      <c r="F52" s="13">
        <v>0</v>
      </c>
      <c r="G52" s="13">
        <v>1</v>
      </c>
      <c r="H52" s="90">
        <v>1</v>
      </c>
      <c r="I52" s="90">
        <v>1</v>
      </c>
      <c r="J52" s="168">
        <v>1</v>
      </c>
      <c r="K52" s="82">
        <f t="shared" si="7"/>
        <v>1</v>
      </c>
      <c r="L52" s="18">
        <f t="shared" ref="L52:L66" si="8">IF(OR(AND(NOT(IF(E52,1,0)),(IF(F52,1,0))),AND(NOT( OR(AND(IF(E52,1,0),NOT(IF(F52,1,0))), AND(NOT(IF(E52,1,0)),IF(F52,1,0))) ),(IF(G52,1,0)))),1,0)</f>
        <v>1</v>
      </c>
      <c r="M52" s="84">
        <f t="shared" ref="M52:M66" si="9">IF(OR(AND(IF(G52,1,0),NOT(IF(E52,1,0)),NOT(IF(F52,1,0))),AND(NOT(IF(G52,1,0)),IF(E52,1,0),NOT(IF(F52,1,0))),AND(NOT(IF(G52,1,0)),NOT(IF(E52,1,0)),IF(F52,1,0)),AND(IF(G52,1,0),IF(E52,1,0),IF(F52,1,0))),1,0)</f>
        <v>1</v>
      </c>
      <c r="O52" t="s">
        <v>117</v>
      </c>
      <c r="P52" s="74"/>
      <c r="Q52" s="75"/>
      <c r="R52" s="76"/>
      <c r="S52" t="s">
        <v>116</v>
      </c>
    </row>
    <row r="53" spans="2:19" x14ac:dyDescent="0.2">
      <c r="C53" s="1">
        <v>-1</v>
      </c>
      <c r="D53" s="89">
        <v>0</v>
      </c>
      <c r="E53" s="13">
        <v>0</v>
      </c>
      <c r="F53" s="13">
        <v>1</v>
      </c>
      <c r="G53" s="13">
        <v>0</v>
      </c>
      <c r="H53" s="90">
        <v>1</v>
      </c>
      <c r="I53" s="90">
        <v>1</v>
      </c>
      <c r="J53" s="168">
        <v>1</v>
      </c>
      <c r="K53" s="82">
        <f t="shared" si="7"/>
        <v>1</v>
      </c>
      <c r="L53" s="18">
        <f t="shared" si="8"/>
        <v>1</v>
      </c>
      <c r="M53" s="84">
        <f t="shared" si="9"/>
        <v>1</v>
      </c>
      <c r="O53" s="18">
        <f>IF(OR(AND(NOT(IF(Q51,1,0)),(IF(P51,1,0))),AND(NOT( OR(AND(IF(Q51,1,0),NOT(IF(P51,1,0))), AND(NOT(IF(Q51,1,0)),IF(P51,1,0))) ),(IF(S53,1,0)))),1,0)</f>
        <v>0</v>
      </c>
      <c r="P53" s="77"/>
      <c r="Q53" s="13" t="s">
        <v>128</v>
      </c>
      <c r="R53" s="78"/>
      <c r="S53" s="2">
        <v>0</v>
      </c>
    </row>
    <row r="54" spans="2:19" x14ac:dyDescent="0.2">
      <c r="C54" s="1">
        <v>-2</v>
      </c>
      <c r="D54" s="89">
        <v>0</v>
      </c>
      <c r="E54" s="13">
        <v>0</v>
      </c>
      <c r="F54" s="13">
        <v>1</v>
      </c>
      <c r="G54" s="13">
        <v>1</v>
      </c>
      <c r="H54" s="90">
        <v>0</v>
      </c>
      <c r="I54" s="90">
        <v>1</v>
      </c>
      <c r="J54" s="168">
        <v>0</v>
      </c>
      <c r="K54" s="82">
        <f t="shared" si="7"/>
        <v>0</v>
      </c>
      <c r="L54" s="18">
        <f t="shared" si="8"/>
        <v>1</v>
      </c>
      <c r="M54" s="84">
        <f>IF(OR(AND(IF(G54,1,0),NOT(IF(E54,1,0)),NOT(IF(F54,1,0))),AND(NOT(IF(G54,1,0)),IF(E54,1,0),NOT(IF(F54,1,0))),AND(NOT(IF(G54,1,0)),NOT(IF(E54,1,0)),IF(F54,1,0)),AND(IF(G54,1,0),IF(E54,1,0),IF(F54,1,0))),1,0)</f>
        <v>0</v>
      </c>
      <c r="P54" s="77"/>
      <c r="Q54" s="13"/>
      <c r="R54" s="78"/>
      <c r="S54" s="1"/>
    </row>
    <row r="55" spans="2:19" x14ac:dyDescent="0.2">
      <c r="C55" s="1">
        <v>-1</v>
      </c>
      <c r="D55" s="89">
        <v>0</v>
      </c>
      <c r="E55" s="13">
        <v>1</v>
      </c>
      <c r="F55" s="13">
        <v>0</v>
      </c>
      <c r="G55" s="13">
        <v>0</v>
      </c>
      <c r="H55" s="90">
        <v>1</v>
      </c>
      <c r="I55" s="90">
        <v>0</v>
      </c>
      <c r="J55" s="168">
        <v>1</v>
      </c>
      <c r="K55" s="82">
        <f t="shared" si="7"/>
        <v>1</v>
      </c>
      <c r="L55" s="18">
        <f t="shared" si="8"/>
        <v>0</v>
      </c>
      <c r="M55" s="84">
        <f t="shared" si="9"/>
        <v>1</v>
      </c>
      <c r="O55" t="s">
        <v>21</v>
      </c>
      <c r="P55" s="77"/>
      <c r="Q55" s="19"/>
      <c r="R55" s="78"/>
    </row>
    <row r="56" spans="2:19" ht="13.5" thickBot="1" x14ac:dyDescent="0.25">
      <c r="C56" s="1">
        <v>-2</v>
      </c>
      <c r="D56" s="89">
        <v>0</v>
      </c>
      <c r="E56" s="13">
        <v>1</v>
      </c>
      <c r="F56" s="13">
        <v>0</v>
      </c>
      <c r="G56" s="13">
        <v>1</v>
      </c>
      <c r="H56" s="90">
        <v>0</v>
      </c>
      <c r="I56" s="90">
        <v>0</v>
      </c>
      <c r="J56" s="168">
        <v>0</v>
      </c>
      <c r="K56" s="82">
        <f t="shared" si="7"/>
        <v>0</v>
      </c>
      <c r="L56" s="18">
        <f t="shared" si="8"/>
        <v>0</v>
      </c>
      <c r="M56" s="84">
        <f>IF(OR(AND(IF(G56,1,0),NOT(IF(E56,1,0)),NOT(IF(F56,1,0))),AND(NOT(IF(G56,1,0)),IF(E56,1,0),NOT(IF(F56,1,0))),AND(NOT(IF(G56,1,0)),NOT(IF(E56,1,0)),IF(F56,1,0)),AND(IF(G56,1,0),IF(E56,1,0),IF(F56,1,0))),1,0)</f>
        <v>0</v>
      </c>
      <c r="O56" s="2">
        <v>0</v>
      </c>
      <c r="P56" s="79" t="s">
        <v>169</v>
      </c>
      <c r="Q56" s="116">
        <f>IF(OR(AND(IF(S53,1,0),NOT(IF(Q51,1,0)),NOT(IF(P51,1,0))),AND(NOT(IF(S53,1,0)),IF(Q51,1,0),NOT(IF(P51,1,0))),AND(NOT(IF(S53,1,0)),NOT(IF(Q51,1,0)),IF(P51,1,0)),AND(IF(S53,1,0),IF(Q51,1,0),IF(P51,1,0))),1,0)</f>
        <v>0</v>
      </c>
      <c r="R56" s="81"/>
    </row>
    <row r="57" spans="2:19" x14ac:dyDescent="0.2">
      <c r="C57" s="1">
        <v>-2</v>
      </c>
      <c r="D57" s="89">
        <v>0</v>
      </c>
      <c r="E57" s="13">
        <v>1</v>
      </c>
      <c r="F57" s="13">
        <v>1</v>
      </c>
      <c r="G57" s="13">
        <v>0</v>
      </c>
      <c r="H57" s="90">
        <v>0</v>
      </c>
      <c r="I57" s="90">
        <v>0</v>
      </c>
      <c r="J57" s="168">
        <v>0</v>
      </c>
      <c r="K57" s="82">
        <f t="shared" si="7"/>
        <v>0</v>
      </c>
      <c r="L57" s="18">
        <f t="shared" si="8"/>
        <v>0</v>
      </c>
      <c r="M57" s="84">
        <f t="shared" si="9"/>
        <v>0</v>
      </c>
      <c r="O57" s="1"/>
      <c r="P57" s="32" t="s">
        <v>172</v>
      </c>
      <c r="Q57" s="82">
        <f>IF(OR(AND(IF(O56,1,0),IF(Q51,1,0)),AND(NOT(IF(O56,1,0)), OR(AND(IF(S53,1,0),NOT(IF(Q51,1,0)),NOT(IF(P51,1,0))),AND(NOT(IF(S53,1,0)),IF(Q51,1,0),NOT(IF(P51,1,0))),AND(NOT(IF(S53,1,0)),NOT(IF(Q51,1,0)),IF(P51,1,0)),AND(IF(S53,1,0),IF(Q51,1,0),IF(P51,1,0))) )),1,0)</f>
        <v>0</v>
      </c>
      <c r="R57" s="32"/>
    </row>
    <row r="58" spans="2:19" x14ac:dyDescent="0.2">
      <c r="C58" s="1">
        <v>-3</v>
      </c>
      <c r="D58" s="89">
        <v>0</v>
      </c>
      <c r="E58" s="13">
        <v>1</v>
      </c>
      <c r="F58" s="13">
        <v>1</v>
      </c>
      <c r="G58" s="13">
        <v>1</v>
      </c>
      <c r="H58" s="90">
        <v>1</v>
      </c>
      <c r="I58" s="90">
        <v>1</v>
      </c>
      <c r="J58" s="168">
        <v>1</v>
      </c>
      <c r="K58" s="82">
        <f t="shared" si="7"/>
        <v>1</v>
      </c>
      <c r="L58" s="18">
        <f t="shared" si="8"/>
        <v>1</v>
      </c>
      <c r="M58" s="84">
        <f>IF(OR(AND(IF(G58,1,0),NOT(IF(E58,1,0)),NOT(IF(F58,1,0))),AND(NOT(IF(G58,1,0)),IF(E58,1,0),NOT(IF(F58,1,0))),AND(NOT(IF(G58,1,0)),NOT(IF(E58,1,0)),IF(F58,1,0)),AND(IF(G58,1,0),IF(E58,1,0),IF(F58,1,0))),1,0)</f>
        <v>1</v>
      </c>
    </row>
    <row r="59" spans="2:19" x14ac:dyDescent="0.2">
      <c r="C59" s="1">
        <v>0</v>
      </c>
      <c r="D59" s="89">
        <v>1</v>
      </c>
      <c r="E59" s="13">
        <v>0</v>
      </c>
      <c r="F59" s="13">
        <v>0</v>
      </c>
      <c r="G59" s="13">
        <v>0</v>
      </c>
      <c r="H59" s="90">
        <v>0</v>
      </c>
      <c r="I59" s="90">
        <v>0</v>
      </c>
      <c r="J59" s="168">
        <v>0</v>
      </c>
      <c r="K59" s="82">
        <f t="shared" si="7"/>
        <v>0</v>
      </c>
      <c r="L59" s="18">
        <f t="shared" si="8"/>
        <v>0</v>
      </c>
      <c r="M59" s="84">
        <f t="shared" si="9"/>
        <v>0</v>
      </c>
    </row>
    <row r="60" spans="2:19" x14ac:dyDescent="0.2">
      <c r="C60" s="1">
        <v>-1</v>
      </c>
      <c r="D60" s="89">
        <v>1</v>
      </c>
      <c r="E60" s="13">
        <v>0</v>
      </c>
      <c r="F60" s="13">
        <v>0</v>
      </c>
      <c r="G60" s="13">
        <v>1</v>
      </c>
      <c r="H60" s="90">
        <v>0</v>
      </c>
      <c r="I60" s="90">
        <v>1</v>
      </c>
      <c r="J60" s="168">
        <v>1</v>
      </c>
      <c r="K60" s="82">
        <f t="shared" si="7"/>
        <v>0</v>
      </c>
      <c r="L60" s="18">
        <f t="shared" si="8"/>
        <v>1</v>
      </c>
      <c r="M60" s="84">
        <f>IF(OR(AND(IF(G60,1,0),NOT(IF(E60,1,0)),NOT(IF(F60,1,0))),AND(NOT(IF(G60,1,0)),IF(E60,1,0),NOT(IF(F60,1,0))),AND(NOT(IF(G60,1,0)),NOT(IF(E60,1,0)),IF(F60,1,0)),AND(IF(G60,1,0),IF(E60,1,0),IF(F60,1,0))),1,0)</f>
        <v>1</v>
      </c>
    </row>
    <row r="61" spans="2:19" x14ac:dyDescent="0.2">
      <c r="C61" s="1">
        <v>-1</v>
      </c>
      <c r="D61" s="89">
        <v>1</v>
      </c>
      <c r="E61" s="13">
        <v>0</v>
      </c>
      <c r="F61" s="13">
        <v>1</v>
      </c>
      <c r="G61" s="13">
        <v>0</v>
      </c>
      <c r="H61" s="90">
        <v>0</v>
      </c>
      <c r="I61" s="90">
        <v>1</v>
      </c>
      <c r="J61" s="168">
        <v>1</v>
      </c>
      <c r="K61" s="82">
        <f t="shared" si="7"/>
        <v>0</v>
      </c>
      <c r="L61" s="18">
        <f t="shared" si="8"/>
        <v>1</v>
      </c>
      <c r="M61" s="84">
        <f t="shared" si="9"/>
        <v>1</v>
      </c>
    </row>
    <row r="62" spans="2:19" x14ac:dyDescent="0.2">
      <c r="C62" s="1">
        <v>-2</v>
      </c>
      <c r="D62" s="89">
        <v>1</v>
      </c>
      <c r="E62" s="13">
        <v>0</v>
      </c>
      <c r="F62" s="13">
        <v>1</v>
      </c>
      <c r="G62" s="13">
        <v>1</v>
      </c>
      <c r="H62" s="90">
        <v>0</v>
      </c>
      <c r="I62" s="90">
        <v>1</v>
      </c>
      <c r="J62" s="168">
        <v>0</v>
      </c>
      <c r="K62" s="82">
        <f t="shared" si="7"/>
        <v>0</v>
      </c>
      <c r="L62" s="18">
        <f t="shared" si="8"/>
        <v>1</v>
      </c>
      <c r="M62" s="84">
        <f>IF(OR(AND(IF(G62,1,0),NOT(IF(E62,1,0)),NOT(IF(F62,1,0))),AND(NOT(IF(G62,1,0)),IF(E62,1,0),NOT(IF(F62,1,0))),AND(NOT(IF(G62,1,0)),NOT(IF(E62,1,0)),IF(F62,1,0)),AND(IF(G62,1,0),IF(E62,1,0),IF(F62,1,0))),1,0)</f>
        <v>0</v>
      </c>
    </row>
    <row r="63" spans="2:19" x14ac:dyDescent="0.2">
      <c r="C63" s="1">
        <v>-1</v>
      </c>
      <c r="D63" s="89">
        <v>1</v>
      </c>
      <c r="E63" s="13">
        <v>1</v>
      </c>
      <c r="F63" s="13">
        <v>0</v>
      </c>
      <c r="G63" s="13">
        <v>0</v>
      </c>
      <c r="H63" s="90">
        <v>1</v>
      </c>
      <c r="I63" s="90">
        <v>0</v>
      </c>
      <c r="J63" s="168">
        <v>1</v>
      </c>
      <c r="K63" s="82">
        <f t="shared" si="7"/>
        <v>1</v>
      </c>
      <c r="L63" s="18">
        <f t="shared" si="8"/>
        <v>0</v>
      </c>
      <c r="M63" s="84">
        <f t="shared" si="9"/>
        <v>1</v>
      </c>
    </row>
    <row r="64" spans="2:19" x14ac:dyDescent="0.2">
      <c r="C64" s="1">
        <v>-2</v>
      </c>
      <c r="D64" s="89">
        <v>1</v>
      </c>
      <c r="E64" s="13">
        <v>1</v>
      </c>
      <c r="F64" s="13">
        <v>0</v>
      </c>
      <c r="G64" s="13">
        <v>1</v>
      </c>
      <c r="H64" s="90">
        <v>1</v>
      </c>
      <c r="I64" s="90">
        <v>0</v>
      </c>
      <c r="J64" s="168">
        <v>0</v>
      </c>
      <c r="K64" s="82">
        <f t="shared" si="7"/>
        <v>1</v>
      </c>
      <c r="L64" s="18">
        <f t="shared" si="8"/>
        <v>0</v>
      </c>
      <c r="M64" s="84">
        <f>IF(OR(AND(IF(G64,1,0),NOT(IF(E64,1,0)),NOT(IF(F64,1,0))),AND(NOT(IF(G64,1,0)),IF(E64,1,0),NOT(IF(F64,1,0))),AND(NOT(IF(G64,1,0)),NOT(IF(E64,1,0)),IF(F64,1,0)),AND(IF(G64,1,0),IF(E64,1,0),IF(F64,1,0))),1,0)</f>
        <v>0</v>
      </c>
    </row>
    <row r="65" spans="2:17" x14ac:dyDescent="0.2">
      <c r="C65" s="1">
        <v>-2</v>
      </c>
      <c r="D65" s="89">
        <v>1</v>
      </c>
      <c r="E65" s="13">
        <v>1</v>
      </c>
      <c r="F65" s="13">
        <v>1</v>
      </c>
      <c r="G65" s="13">
        <v>0</v>
      </c>
      <c r="H65" s="90">
        <v>1</v>
      </c>
      <c r="I65" s="90">
        <v>0</v>
      </c>
      <c r="J65" s="168">
        <v>0</v>
      </c>
      <c r="K65" s="82">
        <f t="shared" si="7"/>
        <v>1</v>
      </c>
      <c r="L65" s="18">
        <f t="shared" si="8"/>
        <v>0</v>
      </c>
      <c r="M65" s="84">
        <f t="shared" si="9"/>
        <v>0</v>
      </c>
    </row>
    <row r="66" spans="2:17" ht="13.5" thickBot="1" x14ac:dyDescent="0.25">
      <c r="C66" s="1">
        <v>-3</v>
      </c>
      <c r="D66" s="91">
        <v>1</v>
      </c>
      <c r="E66" s="83">
        <v>1</v>
      </c>
      <c r="F66" s="83">
        <v>1</v>
      </c>
      <c r="G66" s="83">
        <v>1</v>
      </c>
      <c r="H66" s="92">
        <v>1</v>
      </c>
      <c r="I66" s="92">
        <v>1</v>
      </c>
      <c r="J66" s="169">
        <v>1</v>
      </c>
      <c r="K66" s="82">
        <f t="shared" si="7"/>
        <v>1</v>
      </c>
      <c r="L66" s="18">
        <f t="shared" si="8"/>
        <v>1</v>
      </c>
      <c r="M66" s="84">
        <f t="shared" si="9"/>
        <v>1</v>
      </c>
    </row>
    <row r="67" spans="2:17" x14ac:dyDescent="0.2">
      <c r="C67" s="1"/>
      <c r="D67" s="13"/>
      <c r="E67" s="13"/>
      <c r="F67" s="13"/>
      <c r="G67" s="13"/>
      <c r="H67" s="13"/>
      <c r="I67" s="13"/>
      <c r="J67" s="13"/>
      <c r="K67" s="19"/>
      <c r="L67" s="52"/>
      <c r="M67" s="19"/>
    </row>
    <row r="68" spans="2:17" x14ac:dyDescent="0.2">
      <c r="B68" s="132" t="s">
        <v>172</v>
      </c>
      <c r="C68" s="131" t="s">
        <v>221</v>
      </c>
      <c r="D68" s="13"/>
      <c r="E68" s="13"/>
      <c r="F68" s="13"/>
      <c r="G68" s="13"/>
      <c r="H68" s="13"/>
      <c r="I68" s="13"/>
      <c r="J68" s="13"/>
      <c r="K68" s="19"/>
      <c r="L68" s="52"/>
      <c r="M68" s="19"/>
    </row>
    <row r="69" spans="2:17" x14ac:dyDescent="0.2">
      <c r="B69" s="132" t="s">
        <v>117</v>
      </c>
      <c r="C69" s="131" t="s">
        <v>222</v>
      </c>
      <c r="D69" s="13"/>
      <c r="E69" s="13"/>
      <c r="F69" s="13"/>
      <c r="G69" s="13"/>
      <c r="H69" s="13"/>
      <c r="I69" s="13"/>
      <c r="J69" s="13"/>
      <c r="K69" s="19"/>
      <c r="L69" s="52"/>
      <c r="M69" s="19"/>
    </row>
    <row r="70" spans="2:17" x14ac:dyDescent="0.2">
      <c r="B70" s="132" t="s">
        <v>220</v>
      </c>
      <c r="C70" s="131" t="s">
        <v>223</v>
      </c>
      <c r="D70" s="13"/>
      <c r="E70" s="13"/>
      <c r="F70" s="13"/>
      <c r="G70" s="13"/>
      <c r="H70" s="13"/>
      <c r="I70" s="13"/>
      <c r="J70" s="13"/>
      <c r="K70" s="19"/>
      <c r="L70" s="52"/>
      <c r="M70" s="19"/>
    </row>
    <row r="71" spans="2:17" ht="13.5" thickBot="1" x14ac:dyDescent="0.25"/>
    <row r="72" spans="2:17" ht="13.5" thickBot="1" x14ac:dyDescent="0.25">
      <c r="B72" s="132" t="s">
        <v>132</v>
      </c>
      <c r="C72" s="1"/>
      <c r="D72" s="124" t="s">
        <v>16</v>
      </c>
      <c r="E72" s="125" t="s">
        <v>15</v>
      </c>
      <c r="F72" s="20"/>
      <c r="G72" s="20"/>
      <c r="H72" s="21"/>
      <c r="I72" s="21"/>
      <c r="J72" s="21"/>
      <c r="K72" s="1"/>
      <c r="O72" s="1" t="s">
        <v>16</v>
      </c>
      <c r="P72" s="2">
        <v>0</v>
      </c>
      <c r="Q72" s="1"/>
    </row>
    <row r="73" spans="2:17" x14ac:dyDescent="0.2">
      <c r="D73" s="126">
        <v>0</v>
      </c>
      <c r="E73" s="127">
        <v>1</v>
      </c>
      <c r="F73" s="18">
        <f>IF(NOT(IF(D73,1,0)),1,0)</f>
        <v>1</v>
      </c>
      <c r="O73" s="23"/>
      <c r="P73" s="24" t="s">
        <v>132</v>
      </c>
      <c r="Q73" s="25"/>
    </row>
    <row r="74" spans="2:17" ht="13.5" thickBot="1" x14ac:dyDescent="0.25">
      <c r="D74" s="128">
        <v>1</v>
      </c>
      <c r="E74" s="129">
        <v>0</v>
      </c>
      <c r="F74" s="18">
        <f>IF(NOT(IF(D74,1,0)),1,0)</f>
        <v>0</v>
      </c>
      <c r="O74" s="1" t="s">
        <v>15</v>
      </c>
      <c r="P74" s="18">
        <f>IF(NOT(IF(P72,1,0)),1,0)</f>
        <v>1</v>
      </c>
      <c r="Q74" s="1"/>
    </row>
    <row r="75" spans="2:17" x14ac:dyDescent="0.2">
      <c r="O75" s="26"/>
      <c r="P75" s="26"/>
      <c r="Q75" s="26"/>
    </row>
    <row r="76" spans="2:17" x14ac:dyDescent="0.2">
      <c r="B76" s="132" t="s">
        <v>15</v>
      </c>
      <c r="C76" s="100" t="s">
        <v>224</v>
      </c>
      <c r="O76" s="26"/>
      <c r="P76" s="19"/>
      <c r="Q76" s="26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/>
  <dimension ref="C1:AU12"/>
  <sheetViews>
    <sheetView topLeftCell="B1" workbookViewId="0">
      <selection activeCell="S5" sqref="S5"/>
    </sheetView>
  </sheetViews>
  <sheetFormatPr defaultRowHeight="12.75" x14ac:dyDescent="0.2"/>
  <cols>
    <col min="1" max="52" width="4.7109375" customWidth="1"/>
  </cols>
  <sheetData>
    <row r="1" spans="3:47" x14ac:dyDescent="0.2"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3:47" x14ac:dyDescent="0.2">
      <c r="D2" t="s">
        <v>1</v>
      </c>
      <c r="F2" t="s">
        <v>0</v>
      </c>
      <c r="K2" s="70"/>
      <c r="L2" s="22"/>
      <c r="M2" s="22"/>
      <c r="N2" s="70"/>
      <c r="O2" s="70"/>
      <c r="P2" s="70"/>
      <c r="Q2" s="70"/>
      <c r="R2" s="70"/>
      <c r="S2" s="70"/>
      <c r="T2" s="53"/>
      <c r="U2" s="53"/>
      <c r="V2" s="70"/>
      <c r="W2" s="70"/>
      <c r="AA2" s="51"/>
      <c r="AB2" s="20"/>
      <c r="AC2" s="20"/>
      <c r="AD2" s="51"/>
      <c r="AE2" s="51"/>
      <c r="AF2" s="51"/>
      <c r="AG2" s="51"/>
      <c r="AH2" s="51"/>
      <c r="AI2" s="51"/>
      <c r="AJ2" s="26"/>
      <c r="AK2" s="26"/>
      <c r="AL2" s="51"/>
      <c r="AM2" s="51"/>
      <c r="AN2" s="51"/>
      <c r="AO2" s="51"/>
      <c r="AP2" s="51"/>
      <c r="AQ2" s="51"/>
      <c r="AR2" s="51"/>
      <c r="AS2" s="51"/>
      <c r="AT2" s="51"/>
      <c r="AU2" s="51"/>
    </row>
    <row r="3" spans="3:47" ht="13.5" thickBot="1" x14ac:dyDescent="0.25">
      <c r="D3" s="2">
        <v>1</v>
      </c>
      <c r="F3" s="2">
        <v>0</v>
      </c>
      <c r="K3" s="70"/>
      <c r="L3" s="53"/>
      <c r="M3" s="53"/>
      <c r="N3" s="70"/>
      <c r="O3" s="70"/>
      <c r="P3" s="70"/>
      <c r="Q3" s="70"/>
      <c r="R3" s="70"/>
      <c r="S3" s="70"/>
      <c r="T3" s="53"/>
      <c r="U3" s="53"/>
      <c r="V3" s="70"/>
      <c r="W3" s="70"/>
      <c r="AA3" s="51"/>
      <c r="AB3" s="26"/>
      <c r="AC3" s="26"/>
      <c r="AD3" s="51"/>
      <c r="AE3" s="51"/>
      <c r="AF3" s="51"/>
      <c r="AG3" s="51"/>
      <c r="AH3" s="51"/>
      <c r="AI3" s="51"/>
      <c r="AJ3" s="26"/>
      <c r="AK3" s="26"/>
      <c r="AL3" s="51"/>
      <c r="AM3" s="51"/>
      <c r="AN3" s="51"/>
      <c r="AO3" s="51"/>
      <c r="AP3" s="51"/>
      <c r="AQ3" s="51"/>
      <c r="AR3" s="26"/>
      <c r="AS3" s="26"/>
      <c r="AT3" s="51"/>
      <c r="AU3" s="51"/>
    </row>
    <row r="4" spans="3:47" x14ac:dyDescent="0.2">
      <c r="C4" t="s">
        <v>137</v>
      </c>
      <c r="D4" s="74"/>
      <c r="E4" s="75"/>
      <c r="F4" s="76"/>
      <c r="G4" t="s">
        <v>136</v>
      </c>
      <c r="K4" s="53"/>
      <c r="L4" s="51"/>
      <c r="M4" s="51"/>
      <c r="N4" s="51"/>
      <c r="O4" s="26"/>
      <c r="P4" s="51"/>
      <c r="Q4" s="51"/>
      <c r="R4" s="51"/>
      <c r="S4" s="51"/>
      <c r="T4" s="51"/>
      <c r="U4" s="51"/>
      <c r="V4" s="51"/>
      <c r="W4" s="70"/>
      <c r="AA4" s="26"/>
      <c r="AB4" s="51"/>
      <c r="AC4" s="51"/>
      <c r="AD4" s="51"/>
      <c r="AE4" s="26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</row>
    <row r="5" spans="3:47" x14ac:dyDescent="0.2">
      <c r="C5" s="18">
        <f>IF(OR(AND(IF(F3,1,0),(IF(D3,1,0))),AND( OR(AND(IF(F3,1,0),NOT(IF(D3,1,0))), AND(NOT(IF(F3,1,0)),IF(D3,1,0))),(IF(G5,1,0)))),1,0)</f>
        <v>1</v>
      </c>
      <c r="D5" s="77"/>
      <c r="E5" s="32" t="s">
        <v>138</v>
      </c>
      <c r="F5" s="78"/>
      <c r="G5" s="2">
        <v>1</v>
      </c>
      <c r="K5" s="52"/>
      <c r="L5" s="51"/>
      <c r="M5" s="51"/>
      <c r="N5" s="51"/>
      <c r="O5" s="20"/>
      <c r="P5" s="51"/>
      <c r="Q5" s="51"/>
      <c r="R5" s="51"/>
      <c r="S5" s="19"/>
      <c r="T5" s="51"/>
      <c r="U5" s="51"/>
      <c r="V5" s="51"/>
      <c r="W5" s="53"/>
      <c r="AA5" s="19"/>
      <c r="AB5" s="51"/>
      <c r="AC5" s="51"/>
      <c r="AD5" s="51"/>
      <c r="AE5" s="20"/>
      <c r="AF5" s="51"/>
      <c r="AG5" s="51"/>
      <c r="AH5" s="51"/>
      <c r="AI5" s="19"/>
      <c r="AJ5" s="51"/>
      <c r="AK5" s="51"/>
      <c r="AL5" s="51"/>
      <c r="AM5" s="26"/>
      <c r="AN5" s="51"/>
      <c r="AO5" s="51"/>
      <c r="AP5" s="51"/>
      <c r="AQ5" s="19"/>
      <c r="AR5" s="51"/>
      <c r="AS5" s="26"/>
      <c r="AT5" s="51"/>
      <c r="AU5" s="26"/>
    </row>
    <row r="6" spans="3:47" ht="13.5" thickBot="1" x14ac:dyDescent="0.25">
      <c r="D6" s="79"/>
      <c r="E6" s="97"/>
      <c r="F6" s="81"/>
      <c r="K6" s="70"/>
      <c r="L6" s="51"/>
      <c r="M6" s="26"/>
      <c r="N6" s="51"/>
      <c r="O6" s="26"/>
      <c r="P6" s="51"/>
      <c r="Q6" s="51"/>
      <c r="R6" s="51"/>
      <c r="S6" s="51"/>
      <c r="T6" s="51"/>
      <c r="U6" s="26"/>
      <c r="V6" s="51"/>
      <c r="W6" s="53"/>
      <c r="AA6" s="51"/>
      <c r="AB6" s="51"/>
      <c r="AC6" s="26"/>
      <c r="AD6" s="51"/>
      <c r="AE6" s="26"/>
      <c r="AF6" s="51"/>
      <c r="AG6" s="51"/>
      <c r="AH6" s="51"/>
      <c r="AI6" s="51"/>
      <c r="AJ6" s="51"/>
      <c r="AK6" s="26"/>
      <c r="AL6" s="51"/>
      <c r="AM6" s="26"/>
      <c r="AN6" s="51"/>
      <c r="AO6" s="51"/>
      <c r="AP6" s="51"/>
      <c r="AQ6" s="51"/>
      <c r="AR6" s="51"/>
      <c r="AS6" s="26"/>
      <c r="AT6" s="51"/>
      <c r="AU6" s="26"/>
    </row>
    <row r="7" spans="3:47" x14ac:dyDescent="0.2">
      <c r="D7" t="s">
        <v>3</v>
      </c>
      <c r="E7" s="82">
        <f>IF( OR(AND(IF(G5,1,0),NOT(IF(F3,1,0)),NOT(IF(D3,1,0))),AND(NOT(IF(G5,1,0)),IF(F3,1,0),NOT(IF(D3,1,0))),AND(NOT(IF(G5,1,0)),NOT(IF(F3,1,0)),IF(D3,1,0)),AND(IF(G5,1,0),IF(F3,1,0),IF(D3,1,0))),1,0)</f>
        <v>0</v>
      </c>
      <c r="K7" s="53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70"/>
      <c r="AA7" s="26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19"/>
      <c r="AT7" s="51"/>
      <c r="AU7" s="51"/>
    </row>
    <row r="8" spans="3:47" x14ac:dyDescent="0.2">
      <c r="E8" s="19"/>
      <c r="K8" s="22"/>
      <c r="L8" s="51"/>
      <c r="M8" s="51"/>
      <c r="N8" s="51"/>
      <c r="O8" s="51"/>
      <c r="P8" s="51"/>
      <c r="Q8" s="51"/>
      <c r="R8" s="51"/>
      <c r="S8" s="26"/>
      <c r="T8" s="51"/>
      <c r="U8" s="51"/>
      <c r="V8" s="51"/>
      <c r="W8" s="70"/>
      <c r="AA8" s="20"/>
      <c r="AB8" s="51"/>
      <c r="AC8" s="51"/>
      <c r="AD8" s="51"/>
      <c r="AE8" s="51"/>
      <c r="AF8" s="51"/>
      <c r="AG8" s="51"/>
      <c r="AH8" s="51"/>
      <c r="AI8" s="26"/>
      <c r="AJ8" s="51"/>
      <c r="AK8" s="51"/>
      <c r="AL8" s="51"/>
      <c r="AM8" s="51"/>
      <c r="AN8" s="51"/>
      <c r="AO8" s="51"/>
      <c r="AP8" s="51"/>
      <c r="AQ8" s="26"/>
      <c r="AR8" s="51"/>
      <c r="AS8" s="26"/>
      <c r="AT8" s="51"/>
      <c r="AU8" s="51"/>
    </row>
    <row r="9" spans="3:47" x14ac:dyDescent="0.2">
      <c r="K9" s="53"/>
      <c r="L9" s="51"/>
      <c r="M9" s="19"/>
      <c r="N9" s="51"/>
      <c r="O9" s="51"/>
      <c r="P9" s="51"/>
      <c r="Q9" s="51"/>
      <c r="R9" s="51"/>
      <c r="S9" s="26"/>
      <c r="T9" s="51"/>
      <c r="U9" s="19"/>
      <c r="V9" s="51"/>
      <c r="W9" s="70"/>
      <c r="AA9" s="26"/>
      <c r="AB9" s="51"/>
      <c r="AC9" s="19"/>
      <c r="AD9" s="51"/>
      <c r="AE9" s="51"/>
      <c r="AF9" s="51"/>
      <c r="AG9" s="51"/>
      <c r="AH9" s="51"/>
      <c r="AI9" s="26"/>
      <c r="AJ9" s="51"/>
      <c r="AK9" s="19"/>
      <c r="AL9" s="51"/>
      <c r="AM9" s="51"/>
      <c r="AN9" s="51"/>
      <c r="AO9" s="51"/>
      <c r="AP9" s="51"/>
      <c r="AQ9" s="26"/>
      <c r="AR9" s="51"/>
      <c r="AS9" s="19"/>
      <c r="AT9" s="51"/>
      <c r="AU9" s="51"/>
    </row>
    <row r="10" spans="3:47" x14ac:dyDescent="0.2">
      <c r="K10" s="70"/>
      <c r="L10" s="70"/>
      <c r="M10" s="52"/>
      <c r="N10" s="70"/>
      <c r="O10" s="70"/>
      <c r="P10" s="70"/>
      <c r="Q10" s="70"/>
      <c r="R10" s="70"/>
      <c r="S10" s="70"/>
      <c r="T10" s="70"/>
      <c r="U10" s="52"/>
      <c r="V10" s="70"/>
      <c r="W10" s="70"/>
      <c r="AA10" s="51"/>
      <c r="AB10" s="51"/>
      <c r="AC10" s="19"/>
      <c r="AD10" s="51"/>
      <c r="AE10" s="51"/>
      <c r="AF10" s="51"/>
      <c r="AG10" s="51"/>
      <c r="AH10" s="51"/>
      <c r="AI10" s="51"/>
      <c r="AJ10" s="51"/>
      <c r="AK10" s="19"/>
      <c r="AL10" s="51"/>
      <c r="AM10" s="51"/>
      <c r="AN10" s="51"/>
      <c r="AO10" s="51"/>
      <c r="AP10" s="51"/>
      <c r="AQ10" s="51"/>
      <c r="AR10" s="51"/>
      <c r="AS10" s="26"/>
      <c r="AT10" s="51"/>
      <c r="AU10" s="51"/>
    </row>
    <row r="11" spans="3:47" x14ac:dyDescent="0.2">
      <c r="K11" s="70"/>
      <c r="L11" s="70"/>
      <c r="M11" s="53"/>
      <c r="N11" s="70"/>
      <c r="O11" s="70"/>
      <c r="P11" s="70"/>
      <c r="Q11" s="70"/>
      <c r="R11" s="70"/>
      <c r="S11" s="70"/>
      <c r="T11" s="70"/>
      <c r="U11" s="53"/>
      <c r="V11" s="70"/>
      <c r="W11" s="70"/>
      <c r="AA11" s="51"/>
      <c r="AB11" s="51"/>
      <c r="AC11" s="26"/>
      <c r="AD11" s="51"/>
      <c r="AE11" s="51"/>
      <c r="AF11" s="51"/>
      <c r="AG11" s="51"/>
      <c r="AH11" s="51"/>
      <c r="AI11" s="51"/>
      <c r="AJ11" s="51"/>
      <c r="AK11" s="26"/>
      <c r="AL11" s="51"/>
      <c r="AM11" s="51"/>
      <c r="AN11" s="51"/>
      <c r="AO11" s="51"/>
      <c r="AP11" s="51"/>
      <c r="AQ11" s="51"/>
      <c r="AR11" s="51"/>
      <c r="AS11" s="26"/>
      <c r="AT11" s="51"/>
      <c r="AU11" s="51"/>
    </row>
    <row r="12" spans="3:47" x14ac:dyDescent="0.2"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B2:AU15"/>
  <sheetViews>
    <sheetView zoomScaleNormal="100" workbookViewId="0">
      <selection activeCell="AH6" sqref="AH6"/>
    </sheetView>
  </sheetViews>
  <sheetFormatPr defaultRowHeight="12.75" x14ac:dyDescent="0.2"/>
  <cols>
    <col min="1" max="52" width="4.7109375" customWidth="1"/>
  </cols>
  <sheetData>
    <row r="2" spans="2:47" x14ac:dyDescent="0.2">
      <c r="B2" t="s">
        <v>136</v>
      </c>
      <c r="D2" t="s">
        <v>64</v>
      </c>
      <c r="E2" t="s">
        <v>65</v>
      </c>
      <c r="F2" t="s">
        <v>66</v>
      </c>
      <c r="G2" t="s">
        <v>67</v>
      </c>
      <c r="I2" t="s">
        <v>56</v>
      </c>
      <c r="J2" t="s">
        <v>58</v>
      </c>
      <c r="K2" t="s">
        <v>60</v>
      </c>
      <c r="L2" t="s">
        <v>62</v>
      </c>
      <c r="N2" t="s">
        <v>140</v>
      </c>
      <c r="O2" t="s">
        <v>141</v>
      </c>
      <c r="P2" t="s">
        <v>142</v>
      </c>
      <c r="Q2" t="s">
        <v>143</v>
      </c>
      <c r="R2" t="s">
        <v>144</v>
      </c>
    </row>
    <row r="3" spans="2:47" x14ac:dyDescent="0.2">
      <c r="B3" s="2">
        <v>1</v>
      </c>
      <c r="C3" s="101" t="s">
        <v>146</v>
      </c>
      <c r="D3" s="2">
        <v>0</v>
      </c>
      <c r="E3" s="2">
        <v>0</v>
      </c>
      <c r="F3" s="2">
        <v>0</v>
      </c>
      <c r="G3" s="2">
        <v>1</v>
      </c>
      <c r="H3" s="101" t="s">
        <v>146</v>
      </c>
      <c r="I3" s="2">
        <v>0</v>
      </c>
      <c r="J3" s="2">
        <v>0</v>
      </c>
      <c r="K3" s="2">
        <v>0</v>
      </c>
      <c r="L3" s="2">
        <v>1</v>
      </c>
      <c r="M3" s="101" t="s">
        <v>145</v>
      </c>
      <c r="N3" s="99">
        <f>C8</f>
        <v>0</v>
      </c>
      <c r="O3" s="99">
        <f>E10</f>
        <v>0</v>
      </c>
      <c r="P3" s="99">
        <f>K10</f>
        <v>0</v>
      </c>
      <c r="Q3" s="99">
        <f>Q10</f>
        <v>1</v>
      </c>
      <c r="R3" s="99">
        <f>W10</f>
        <v>1</v>
      </c>
    </row>
    <row r="4" spans="2:47" x14ac:dyDescent="0.2"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</row>
    <row r="5" spans="2:47" x14ac:dyDescent="0.2">
      <c r="D5" t="s">
        <v>56</v>
      </c>
      <c r="F5" t="s">
        <v>64</v>
      </c>
      <c r="J5" t="s">
        <v>58</v>
      </c>
      <c r="L5" t="s">
        <v>65</v>
      </c>
      <c r="N5" s="70"/>
      <c r="P5" t="s">
        <v>60</v>
      </c>
      <c r="R5" t="s">
        <v>66</v>
      </c>
      <c r="T5" s="53"/>
      <c r="V5" t="s">
        <v>62</v>
      </c>
      <c r="X5" t="s">
        <v>67</v>
      </c>
      <c r="AA5" s="51"/>
      <c r="AB5" s="20"/>
      <c r="AC5" s="20"/>
      <c r="AD5" s="51"/>
      <c r="AE5" s="51"/>
      <c r="AF5" s="51"/>
      <c r="AG5" s="51"/>
      <c r="AH5" s="51"/>
      <c r="AI5" s="51"/>
      <c r="AJ5" s="26"/>
      <c r="AK5" s="26"/>
      <c r="AL5" s="51"/>
      <c r="AM5" s="51"/>
      <c r="AN5" s="51"/>
      <c r="AO5" s="51"/>
      <c r="AP5" s="51"/>
      <c r="AQ5" s="51"/>
      <c r="AR5" s="51"/>
      <c r="AS5" s="51"/>
      <c r="AT5" s="51"/>
      <c r="AU5" s="51"/>
    </row>
    <row r="6" spans="2:47" ht="13.5" thickBot="1" x14ac:dyDescent="0.25">
      <c r="D6" s="2">
        <f>I3</f>
        <v>0</v>
      </c>
      <c r="F6" s="2">
        <f>D3</f>
        <v>0</v>
      </c>
      <c r="J6" s="2">
        <f>J3</f>
        <v>0</v>
      </c>
      <c r="L6" s="2">
        <f>E3</f>
        <v>0</v>
      </c>
      <c r="N6" s="70"/>
      <c r="P6" s="2">
        <f>K3</f>
        <v>0</v>
      </c>
      <c r="R6" s="2">
        <f>F3</f>
        <v>0</v>
      </c>
      <c r="T6" s="53"/>
      <c r="V6" s="2">
        <f>L3</f>
        <v>1</v>
      </c>
      <c r="X6" s="2">
        <f>G3</f>
        <v>1</v>
      </c>
      <c r="AA6" s="51"/>
      <c r="AB6" s="26"/>
      <c r="AC6" s="26"/>
      <c r="AD6" s="51"/>
      <c r="AE6" s="51"/>
      <c r="AF6" s="51"/>
      <c r="AG6" s="51"/>
      <c r="AH6" s="51"/>
      <c r="AI6" s="51"/>
      <c r="AJ6" s="26"/>
      <c r="AK6" s="26"/>
      <c r="AL6" s="51"/>
      <c r="AM6" s="51"/>
      <c r="AN6" s="51"/>
      <c r="AO6" s="51"/>
      <c r="AP6" s="51"/>
      <c r="AQ6" s="51"/>
      <c r="AR6" s="26"/>
      <c r="AS6" s="26"/>
      <c r="AT6" s="51"/>
      <c r="AU6" s="51"/>
    </row>
    <row r="7" spans="2:47" x14ac:dyDescent="0.2">
      <c r="C7" t="s">
        <v>137</v>
      </c>
      <c r="D7" s="74"/>
      <c r="E7" s="75"/>
      <c r="F7" s="76"/>
      <c r="G7" t="s">
        <v>136</v>
      </c>
      <c r="I7" t="s">
        <v>137</v>
      </c>
      <c r="J7" s="74"/>
      <c r="K7" s="75"/>
      <c r="L7" s="76"/>
      <c r="M7" t="s">
        <v>136</v>
      </c>
      <c r="N7" s="51"/>
      <c r="O7" t="s">
        <v>137</v>
      </c>
      <c r="P7" s="74"/>
      <c r="Q7" s="75"/>
      <c r="R7" s="76"/>
      <c r="S7" t="s">
        <v>136</v>
      </c>
      <c r="T7" s="51"/>
      <c r="U7" t="s">
        <v>137</v>
      </c>
      <c r="V7" s="74"/>
      <c r="W7" s="75"/>
      <c r="X7" s="76"/>
      <c r="Y7" t="s">
        <v>136</v>
      </c>
      <c r="AA7" s="26"/>
      <c r="AB7" s="51"/>
      <c r="AC7" s="51"/>
      <c r="AD7" s="51"/>
      <c r="AE7" s="26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</row>
    <row r="8" spans="2:47" x14ac:dyDescent="0.2">
      <c r="C8" s="18">
        <f>IF(OR(AND(IF(F6,1,0),(IF(D6,1,0))),AND( OR(AND(IF(F6,1,0),NOT(IF(D6,1,0))), AND(NOT(IF(F6,1,0)),IF(D6,1,0))),(IF(G8,1,0)))),1,0)</f>
        <v>0</v>
      </c>
      <c r="D8" s="77"/>
      <c r="E8" s="32" t="s">
        <v>139</v>
      </c>
      <c r="F8" s="78"/>
      <c r="G8" s="98">
        <f>I8</f>
        <v>0</v>
      </c>
      <c r="I8" s="18">
        <f>IF(OR(AND(IF(L6,1,0),(IF(J6,1,0))),AND( OR(AND(IF(L6,1,0),NOT(IF(J6,1,0))), AND(NOT(IF(L6,1,0)),IF(J6,1,0))),(IF(M8,1,0)))),1,0)</f>
        <v>0</v>
      </c>
      <c r="J8" s="77"/>
      <c r="K8" s="32" t="s">
        <v>139</v>
      </c>
      <c r="L8" s="78"/>
      <c r="M8" s="98">
        <f>O8</f>
        <v>0</v>
      </c>
      <c r="N8" s="51"/>
      <c r="O8" s="18">
        <f>IF(OR(AND(IF(R6,1,0),(IF(P6,1,0))),AND( OR(AND(IF(R6,1,0),NOT(IF(P6,1,0))), AND(NOT(IF(R6,1,0)),IF(P6,1,0))),(IF(S8,1,0)))),1,0)</f>
        <v>0</v>
      </c>
      <c r="P8" s="77"/>
      <c r="Q8" s="32" t="s">
        <v>139</v>
      </c>
      <c r="R8" s="78"/>
      <c r="S8" s="98">
        <f>U8</f>
        <v>1</v>
      </c>
      <c r="T8" s="51"/>
      <c r="U8" s="18">
        <f>IF(OR(AND(IF(X6,1,0),(IF(V6,1,0))),AND( OR(AND(IF(X6,1,0),NOT(IF(V6,1,0))), AND(NOT(IF(X6,1,0)),IF(V6,1,0))),(IF(Y8,1,0)))),1,0)</f>
        <v>1</v>
      </c>
      <c r="V8" s="77"/>
      <c r="W8" s="32" t="s">
        <v>139</v>
      </c>
      <c r="X8" s="78"/>
      <c r="Y8" s="2">
        <f>B3</f>
        <v>1</v>
      </c>
      <c r="AA8" s="19"/>
      <c r="AB8" s="51"/>
      <c r="AC8" s="51"/>
      <c r="AD8" s="51"/>
      <c r="AE8" s="20"/>
      <c r="AF8" s="51"/>
      <c r="AG8" s="51"/>
      <c r="AH8" s="51"/>
      <c r="AI8" s="19"/>
      <c r="AJ8" s="51"/>
      <c r="AK8" s="51"/>
      <c r="AL8" s="51"/>
      <c r="AM8" s="26"/>
      <c r="AN8" s="51"/>
      <c r="AO8" s="51"/>
      <c r="AP8" s="51"/>
      <c r="AQ8" s="19"/>
      <c r="AR8" s="51"/>
      <c r="AS8" s="26"/>
      <c r="AT8" s="51"/>
      <c r="AU8" s="26"/>
    </row>
    <row r="9" spans="2:47" ht="13.5" thickBot="1" x14ac:dyDescent="0.25">
      <c r="C9" t="s">
        <v>140</v>
      </c>
      <c r="D9" s="79"/>
      <c r="E9" s="97"/>
      <c r="F9" s="81"/>
      <c r="J9" s="79"/>
      <c r="K9" s="97"/>
      <c r="L9" s="81"/>
      <c r="N9" s="51"/>
      <c r="P9" s="79"/>
      <c r="Q9" s="97"/>
      <c r="R9" s="81"/>
      <c r="T9" s="51"/>
      <c r="V9" s="79"/>
      <c r="W9" s="97"/>
      <c r="X9" s="81"/>
      <c r="AA9" s="51"/>
      <c r="AB9" s="51"/>
      <c r="AC9" s="26"/>
      <c r="AD9" s="51"/>
      <c r="AE9" s="26"/>
      <c r="AF9" s="51"/>
      <c r="AG9" s="51"/>
      <c r="AH9" s="51"/>
      <c r="AI9" s="51"/>
      <c r="AJ9" s="51"/>
      <c r="AK9" s="26"/>
      <c r="AL9" s="51"/>
      <c r="AM9" s="26"/>
      <c r="AN9" s="51"/>
      <c r="AO9" s="51"/>
      <c r="AP9" s="51"/>
      <c r="AQ9" s="51"/>
      <c r="AR9" s="51"/>
      <c r="AS9" s="26"/>
      <c r="AT9" s="51"/>
      <c r="AU9" s="26"/>
    </row>
    <row r="10" spans="2:47" x14ac:dyDescent="0.2">
      <c r="D10" t="s">
        <v>141</v>
      </c>
      <c r="E10" s="82">
        <f>IF( OR(AND(IF(G8,1,0),NOT(IF(F6,1,0)),NOT(IF(D6,1,0))),AND(NOT(IF(G8,1,0)),IF(F6,1,0),NOT(IF(D6,1,0))),AND(NOT(IF(G8,1,0)),NOT(IF(F6,1,0)),IF(D6,1,0)),AND(IF(G8,1,0),IF(F6,1,0),IF(D6,1,0))),1,0)</f>
        <v>0</v>
      </c>
      <c r="J10" t="s">
        <v>142</v>
      </c>
      <c r="K10" s="82">
        <f>IF( OR(AND(IF(M8,1,0),NOT(IF(L6,1,0)),NOT(IF(J6,1,0))),AND(NOT(IF(M8,1,0)),IF(L6,1,0),NOT(IF(J6,1,0))),AND(NOT(IF(M8,1,0)),NOT(IF(L6,1,0)),IF(J6,1,0)),AND(IF(M8,1,0),IF(L6,1,0),IF(J6,1,0))),1,0)</f>
        <v>0</v>
      </c>
      <c r="N10" s="51"/>
      <c r="P10" t="s">
        <v>143</v>
      </c>
      <c r="Q10" s="82">
        <f>IF( OR(AND(IF(S8,1,0),NOT(IF(R6,1,0)),NOT(IF(P6,1,0))),AND(NOT(IF(S8,1,0)),IF(R6,1,0),NOT(IF(P6,1,0))),AND(NOT(IF(S8,1,0)),NOT(IF(R6,1,0)),IF(P6,1,0)),AND(IF(S8,1,0),IF(R6,1,0),IF(P6,1,0))),1,0)</f>
        <v>1</v>
      </c>
      <c r="T10" s="51"/>
      <c r="V10" t="s">
        <v>144</v>
      </c>
      <c r="W10" s="82">
        <f>IF( OR(AND(IF(Y8,1,0),NOT(IF(X6,1,0)),NOT(IF(V6,1,0))),AND(NOT(IF(Y8,1,0)),IF(X6,1,0),NOT(IF(V6,1,0))),AND(NOT(IF(Y8,1,0)),NOT(IF(X6,1,0)),IF(V6,1,0)),AND(IF(Y8,1,0),IF(X6,1,0),IF(V6,1,0))),1,0)</f>
        <v>1</v>
      </c>
      <c r="AA10" s="26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19"/>
      <c r="AT10" s="51"/>
      <c r="AU10" s="51"/>
    </row>
    <row r="11" spans="2:47" x14ac:dyDescent="0.2">
      <c r="E11" s="19"/>
      <c r="K11" s="22"/>
      <c r="L11" s="51"/>
      <c r="M11" s="51"/>
      <c r="N11" s="51"/>
      <c r="O11" s="51"/>
      <c r="P11" s="51"/>
      <c r="Q11" s="51"/>
      <c r="R11" s="51"/>
      <c r="S11" s="26"/>
      <c r="T11" s="51"/>
      <c r="U11" s="51"/>
      <c r="V11" s="51"/>
      <c r="W11" s="70"/>
      <c r="AA11" s="20"/>
      <c r="AB11" s="51"/>
      <c r="AC11" s="51"/>
      <c r="AD11" s="51"/>
      <c r="AE11" s="51"/>
      <c r="AF11" s="51"/>
      <c r="AG11" s="51"/>
      <c r="AH11" s="51"/>
      <c r="AI11" s="26"/>
      <c r="AJ11" s="51"/>
      <c r="AK11" s="51"/>
      <c r="AL11" s="51"/>
      <c r="AM11" s="51"/>
      <c r="AN11" s="51"/>
      <c r="AO11" s="51"/>
      <c r="AP11" s="51"/>
      <c r="AQ11" s="26"/>
      <c r="AR11" s="51"/>
      <c r="AS11" s="26"/>
      <c r="AT11" s="51"/>
      <c r="AU11" s="51"/>
    </row>
    <row r="12" spans="2:47" x14ac:dyDescent="0.2">
      <c r="K12" s="53"/>
      <c r="L12" s="51"/>
      <c r="M12" s="19"/>
      <c r="N12" s="51"/>
      <c r="O12" s="51"/>
      <c r="P12" s="51"/>
      <c r="Q12" s="51"/>
      <c r="R12" s="51"/>
      <c r="S12" s="26"/>
      <c r="T12" s="51"/>
      <c r="U12" s="19"/>
      <c r="V12" s="51"/>
      <c r="W12" s="70"/>
      <c r="AA12" s="26"/>
      <c r="AB12" s="51"/>
      <c r="AC12" s="19"/>
      <c r="AD12" s="51"/>
      <c r="AE12" s="51"/>
      <c r="AF12" s="51"/>
      <c r="AG12" s="51"/>
      <c r="AH12" s="51"/>
      <c r="AI12" s="26"/>
      <c r="AJ12" s="51"/>
      <c r="AK12" s="19"/>
      <c r="AL12" s="51"/>
      <c r="AM12" s="51"/>
      <c r="AN12" s="51"/>
      <c r="AO12" s="51"/>
      <c r="AP12" s="51"/>
      <c r="AQ12" s="26"/>
      <c r="AR12" s="51"/>
      <c r="AS12" s="19"/>
      <c r="AT12" s="51"/>
      <c r="AU12" s="51"/>
    </row>
    <row r="13" spans="2:47" x14ac:dyDescent="0.2">
      <c r="K13" s="70"/>
      <c r="L13" s="70"/>
      <c r="M13" s="52"/>
      <c r="N13" s="70"/>
      <c r="O13" s="70"/>
      <c r="P13" s="70"/>
      <c r="Q13" s="70"/>
      <c r="R13" s="70"/>
      <c r="S13" s="70"/>
      <c r="T13" s="70"/>
      <c r="U13" s="52"/>
      <c r="V13" s="70"/>
      <c r="W13" s="70"/>
      <c r="AA13" s="51"/>
      <c r="AB13" s="51"/>
      <c r="AC13" s="19"/>
      <c r="AD13" s="51"/>
      <c r="AE13" s="51"/>
      <c r="AF13" s="51"/>
      <c r="AG13" s="51"/>
      <c r="AH13" s="51"/>
      <c r="AI13" s="51"/>
      <c r="AJ13" s="51"/>
      <c r="AK13" s="19"/>
      <c r="AL13" s="51"/>
      <c r="AM13" s="51"/>
      <c r="AN13" s="51"/>
      <c r="AO13" s="51"/>
      <c r="AP13" s="51"/>
      <c r="AQ13" s="51"/>
      <c r="AR13" s="51"/>
      <c r="AS13" s="26"/>
      <c r="AT13" s="51"/>
      <c r="AU13" s="51"/>
    </row>
    <row r="14" spans="2:47" x14ac:dyDescent="0.2">
      <c r="K14" s="70"/>
      <c r="L14" s="70"/>
      <c r="M14" s="53"/>
      <c r="N14" s="70"/>
      <c r="O14" s="70"/>
      <c r="P14" s="70"/>
      <c r="Q14" s="70"/>
      <c r="R14" s="70"/>
      <c r="S14" s="70"/>
      <c r="T14" s="70"/>
      <c r="U14" s="53"/>
      <c r="V14" s="70"/>
      <c r="W14" s="70"/>
      <c r="AA14" s="51"/>
      <c r="AB14" s="51"/>
      <c r="AC14" s="26"/>
      <c r="AD14" s="51"/>
      <c r="AE14" s="51"/>
      <c r="AF14" s="51"/>
      <c r="AG14" s="51"/>
      <c r="AH14" s="51"/>
      <c r="AI14" s="51"/>
      <c r="AJ14" s="51"/>
      <c r="AK14" s="26"/>
      <c r="AL14" s="51"/>
      <c r="AM14" s="51"/>
      <c r="AN14" s="51"/>
      <c r="AO14" s="51"/>
      <c r="AP14" s="51"/>
      <c r="AQ14" s="51"/>
      <c r="AR14" s="51"/>
      <c r="AS14" s="26"/>
      <c r="AT14" s="51"/>
      <c r="AU14" s="51"/>
    </row>
    <row r="15" spans="2:47" x14ac:dyDescent="0.2"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C1:AU12"/>
  <sheetViews>
    <sheetView workbookViewId="0">
      <selection activeCell="AH6" sqref="AH6"/>
    </sheetView>
  </sheetViews>
  <sheetFormatPr defaultRowHeight="12.75" x14ac:dyDescent="0.2"/>
  <cols>
    <col min="1" max="52" width="4.7109375" customWidth="1"/>
  </cols>
  <sheetData>
    <row r="1" spans="3:47" x14ac:dyDescent="0.2"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3:47" x14ac:dyDescent="0.2">
      <c r="D2" t="s">
        <v>1</v>
      </c>
      <c r="F2" t="s">
        <v>0</v>
      </c>
      <c r="K2" s="70"/>
      <c r="L2" s="22"/>
      <c r="M2" s="22"/>
      <c r="N2" s="70"/>
      <c r="O2" s="70"/>
      <c r="P2" s="70"/>
      <c r="Q2" s="70"/>
      <c r="R2" s="70"/>
      <c r="S2" s="70"/>
      <c r="T2" s="53"/>
      <c r="U2" s="53"/>
      <c r="V2" s="70"/>
      <c r="W2" s="70"/>
      <c r="AA2" s="51"/>
      <c r="AB2" s="20"/>
      <c r="AC2" s="20"/>
      <c r="AD2" s="51"/>
      <c r="AE2" s="51"/>
      <c r="AF2" s="51"/>
      <c r="AG2" s="51"/>
      <c r="AH2" s="51"/>
      <c r="AI2" s="51"/>
      <c r="AJ2" s="26"/>
      <c r="AK2" s="26"/>
      <c r="AL2" s="51"/>
      <c r="AM2" s="51"/>
      <c r="AN2" s="51"/>
      <c r="AO2" s="51"/>
      <c r="AP2" s="51"/>
      <c r="AQ2" s="51"/>
      <c r="AR2" s="51"/>
      <c r="AS2" s="51"/>
      <c r="AT2" s="51"/>
      <c r="AU2" s="51"/>
    </row>
    <row r="3" spans="3:47" ht="13.5" thickBot="1" x14ac:dyDescent="0.25">
      <c r="D3" s="2">
        <v>0</v>
      </c>
      <c r="F3" s="2">
        <v>0</v>
      </c>
      <c r="K3" s="70"/>
      <c r="L3" s="53"/>
      <c r="M3" s="53"/>
      <c r="N3" s="70"/>
      <c r="O3" s="70"/>
      <c r="P3" s="70"/>
      <c r="Q3" s="70"/>
      <c r="R3" s="70"/>
      <c r="S3" s="70"/>
      <c r="T3" s="53"/>
      <c r="U3" s="53"/>
      <c r="V3" s="70"/>
      <c r="W3" s="70"/>
      <c r="AA3" s="51"/>
      <c r="AB3" s="26"/>
      <c r="AC3" s="26"/>
      <c r="AD3" s="51"/>
      <c r="AE3" s="51"/>
      <c r="AF3" s="51"/>
      <c r="AG3" s="51"/>
      <c r="AH3" s="51"/>
      <c r="AI3" s="51"/>
      <c r="AJ3" s="26"/>
      <c r="AK3" s="26"/>
      <c r="AL3" s="51"/>
      <c r="AM3" s="51"/>
      <c r="AN3" s="51"/>
      <c r="AO3" s="51"/>
      <c r="AP3" s="51"/>
      <c r="AQ3" s="51"/>
      <c r="AR3" s="26"/>
      <c r="AS3" s="26"/>
      <c r="AT3" s="51"/>
      <c r="AU3" s="51"/>
    </row>
    <row r="4" spans="3:47" x14ac:dyDescent="0.2">
      <c r="C4" t="s">
        <v>149</v>
      </c>
      <c r="D4" s="74"/>
      <c r="E4" s="75"/>
      <c r="F4" s="76"/>
      <c r="G4" t="s">
        <v>148</v>
      </c>
      <c r="K4" s="53"/>
      <c r="L4" s="51"/>
      <c r="M4" s="51"/>
      <c r="N4" s="51"/>
      <c r="O4" s="26"/>
      <c r="P4" s="51"/>
      <c r="Q4" s="51"/>
      <c r="R4" s="51"/>
      <c r="S4" s="51"/>
      <c r="T4" s="51"/>
      <c r="U4" s="51"/>
      <c r="V4" s="51"/>
      <c r="W4" s="70"/>
      <c r="AA4" s="26"/>
      <c r="AB4" s="51"/>
      <c r="AC4" s="51"/>
      <c r="AD4" s="51"/>
      <c r="AE4" s="26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</row>
    <row r="5" spans="3:47" x14ac:dyDescent="0.2">
      <c r="C5" s="18">
        <f>IF(OR(AND(NOT(IF(F3,1,0)),(IF(D3,1,0))),AND(NOT( OR(AND(IF(F3,1,0),NOT(IF(D3,1,0))), AND(NOT(IF(F3,1,0)),IF(D3,1,0))) ),(IF(G5,1,0)))),1,0)</f>
        <v>0</v>
      </c>
      <c r="D5" s="77"/>
      <c r="E5" s="32" t="s">
        <v>147</v>
      </c>
      <c r="F5" s="78"/>
      <c r="G5" s="2">
        <v>0</v>
      </c>
      <c r="K5" s="52"/>
      <c r="L5" s="51"/>
      <c r="M5" s="51"/>
      <c r="N5" s="51"/>
      <c r="O5" s="20"/>
      <c r="P5" s="51"/>
      <c r="Q5" s="51"/>
      <c r="R5" s="51"/>
      <c r="S5" s="19"/>
      <c r="T5" s="51"/>
      <c r="U5" s="51"/>
      <c r="V5" s="51"/>
      <c r="W5" s="53"/>
      <c r="AA5" s="19"/>
      <c r="AB5" s="51"/>
      <c r="AC5" s="51"/>
      <c r="AD5" s="51"/>
      <c r="AE5" s="20"/>
      <c r="AF5" s="51"/>
      <c r="AG5" s="51"/>
      <c r="AH5" s="51"/>
      <c r="AI5" s="19"/>
      <c r="AJ5" s="51"/>
      <c r="AK5" s="51"/>
      <c r="AL5" s="51"/>
      <c r="AM5" s="26"/>
      <c r="AN5" s="51"/>
      <c r="AO5" s="51"/>
      <c r="AP5" s="51"/>
      <c r="AQ5" s="19"/>
      <c r="AR5" s="51"/>
      <c r="AS5" s="26"/>
      <c r="AT5" s="51"/>
      <c r="AU5" s="26"/>
    </row>
    <row r="6" spans="3:47" ht="13.5" thickBot="1" x14ac:dyDescent="0.25">
      <c r="D6" s="79"/>
      <c r="E6" s="97"/>
      <c r="F6" s="81"/>
      <c r="K6" s="70"/>
      <c r="L6" s="51"/>
      <c r="M6" s="26"/>
      <c r="N6" s="51"/>
      <c r="O6" s="26"/>
      <c r="P6" s="51"/>
      <c r="Q6" s="51"/>
      <c r="R6" s="51"/>
      <c r="S6" s="51"/>
      <c r="T6" s="51"/>
      <c r="U6" s="26"/>
      <c r="V6" s="51"/>
      <c r="W6" s="53"/>
      <c r="AA6" s="51"/>
      <c r="AB6" s="51"/>
      <c r="AC6" s="26"/>
      <c r="AD6" s="51"/>
      <c r="AE6" s="26"/>
      <c r="AF6" s="51"/>
      <c r="AG6" s="51"/>
      <c r="AH6" s="51"/>
      <c r="AI6" s="51"/>
      <c r="AJ6" s="51"/>
      <c r="AK6" s="26"/>
      <c r="AL6" s="51"/>
      <c r="AM6" s="26"/>
      <c r="AN6" s="51"/>
      <c r="AO6" s="51"/>
      <c r="AP6" s="51"/>
      <c r="AQ6" s="51"/>
      <c r="AR6" s="51"/>
      <c r="AS6" s="26"/>
      <c r="AT6" s="51"/>
      <c r="AU6" s="26"/>
    </row>
    <row r="7" spans="3:47" x14ac:dyDescent="0.2">
      <c r="D7" t="s">
        <v>7</v>
      </c>
      <c r="E7" s="82">
        <f>IF( OR(AND(IF(G5,1,0),NOT(IF(F3,1,0)),NOT(IF(D3,1,0))),AND(NOT(IF(G5,1,0)),IF(F3,1,0),NOT(IF(D3,1,0))),AND(NOT(IF(G5,1,0)),NOT(IF(F3,1,0)),IF(D3,1,0)),AND(IF(G5,1,0),IF(F3,1,0),IF(D3,1,0))),1,0)</f>
        <v>0</v>
      </c>
      <c r="K7" s="53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70"/>
      <c r="AA7" s="26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19"/>
      <c r="AT7" s="51"/>
      <c r="AU7" s="51"/>
    </row>
    <row r="8" spans="3:47" x14ac:dyDescent="0.2">
      <c r="E8" s="19"/>
      <c r="K8" s="22"/>
      <c r="L8" s="51"/>
      <c r="M8" s="51"/>
      <c r="N8" s="51"/>
      <c r="O8" s="51"/>
      <c r="P8" s="51"/>
      <c r="Q8" s="51"/>
      <c r="R8" s="51"/>
      <c r="S8" s="26"/>
      <c r="T8" s="51"/>
      <c r="U8" s="51"/>
      <c r="V8" s="51"/>
      <c r="W8" s="70"/>
      <c r="AA8" s="20"/>
      <c r="AB8" s="51"/>
      <c r="AC8" s="51"/>
      <c r="AD8" s="51"/>
      <c r="AE8" s="51"/>
      <c r="AF8" s="51"/>
      <c r="AG8" s="51"/>
      <c r="AH8" s="51"/>
      <c r="AI8" s="26"/>
      <c r="AJ8" s="51"/>
      <c r="AK8" s="51"/>
      <c r="AL8" s="51"/>
      <c r="AM8" s="51"/>
      <c r="AN8" s="51"/>
      <c r="AO8" s="51"/>
      <c r="AP8" s="51"/>
      <c r="AQ8" s="26"/>
      <c r="AR8" s="51"/>
      <c r="AS8" s="26"/>
      <c r="AT8" s="51"/>
      <c r="AU8" s="51"/>
    </row>
    <row r="9" spans="3:47" x14ac:dyDescent="0.2">
      <c r="K9" s="53"/>
      <c r="L9" s="51"/>
      <c r="M9" s="19"/>
      <c r="N9" s="51"/>
      <c r="O9" s="51"/>
      <c r="P9" s="51"/>
      <c r="Q9" s="51"/>
      <c r="R9" s="51"/>
      <c r="S9" s="26"/>
      <c r="T9" s="51"/>
      <c r="U9" s="19"/>
      <c r="V9" s="51"/>
      <c r="W9" s="70"/>
      <c r="AA9" s="26"/>
      <c r="AB9" s="51"/>
      <c r="AC9" s="19"/>
      <c r="AD9" s="51"/>
      <c r="AE9" s="51"/>
      <c r="AF9" s="51"/>
      <c r="AG9" s="51"/>
      <c r="AH9" s="51"/>
      <c r="AI9" s="26"/>
      <c r="AJ9" s="51"/>
      <c r="AK9" s="19"/>
      <c r="AL9" s="51"/>
      <c r="AM9" s="51"/>
      <c r="AN9" s="51"/>
      <c r="AO9" s="51"/>
      <c r="AP9" s="51"/>
      <c r="AQ9" s="26"/>
      <c r="AR9" s="51"/>
      <c r="AS9" s="19"/>
      <c r="AT9" s="51"/>
      <c r="AU9" s="51"/>
    </row>
    <row r="10" spans="3:47" x14ac:dyDescent="0.2">
      <c r="K10" s="70"/>
      <c r="L10" s="70"/>
      <c r="M10" s="52"/>
      <c r="N10" s="70"/>
      <c r="O10" s="70"/>
      <c r="P10" s="70"/>
      <c r="Q10" s="70"/>
      <c r="R10" s="70"/>
      <c r="S10" s="70"/>
      <c r="T10" s="70"/>
      <c r="U10" s="52"/>
      <c r="V10" s="70"/>
      <c r="W10" s="70"/>
      <c r="AA10" s="51"/>
      <c r="AB10" s="51"/>
      <c r="AC10" s="19"/>
      <c r="AD10" s="51"/>
      <c r="AE10" s="51"/>
      <c r="AF10" s="51"/>
      <c r="AG10" s="51"/>
      <c r="AH10" s="51"/>
      <c r="AI10" s="51"/>
      <c r="AJ10" s="51"/>
      <c r="AK10" s="19"/>
      <c r="AL10" s="51"/>
      <c r="AM10" s="51"/>
      <c r="AN10" s="51"/>
      <c r="AO10" s="51"/>
      <c r="AP10" s="51"/>
      <c r="AQ10" s="51"/>
      <c r="AR10" s="51"/>
      <c r="AS10" s="26"/>
      <c r="AT10" s="51"/>
      <c r="AU10" s="51"/>
    </row>
    <row r="11" spans="3:47" x14ac:dyDescent="0.2">
      <c r="K11" s="70"/>
      <c r="L11" s="70"/>
      <c r="M11" s="53"/>
      <c r="N11" s="70"/>
      <c r="O11" s="70"/>
      <c r="P11" s="70"/>
      <c r="Q11" s="70"/>
      <c r="R11" s="70"/>
      <c r="S11" s="70"/>
      <c r="T11" s="70"/>
      <c r="U11" s="53"/>
      <c r="V11" s="70"/>
      <c r="W11" s="70"/>
      <c r="AA11" s="51"/>
      <c r="AB11" s="51"/>
      <c r="AC11" s="26"/>
      <c r="AD11" s="51"/>
      <c r="AE11" s="51"/>
      <c r="AF11" s="51"/>
      <c r="AG11" s="51"/>
      <c r="AH11" s="51"/>
      <c r="AI11" s="51"/>
      <c r="AJ11" s="51"/>
      <c r="AK11" s="26"/>
      <c r="AL11" s="51"/>
      <c r="AM11" s="51"/>
      <c r="AN11" s="51"/>
      <c r="AO11" s="51"/>
      <c r="AP11" s="51"/>
      <c r="AQ11" s="51"/>
      <c r="AR11" s="51"/>
      <c r="AS11" s="26"/>
      <c r="AT11" s="51"/>
      <c r="AU11" s="51"/>
    </row>
    <row r="12" spans="3:47" x14ac:dyDescent="0.2"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B2:AU15"/>
  <sheetViews>
    <sheetView zoomScaleNormal="100" workbookViewId="0">
      <selection activeCell="AC11" sqref="AC11"/>
    </sheetView>
  </sheetViews>
  <sheetFormatPr defaultRowHeight="12.75" x14ac:dyDescent="0.2"/>
  <cols>
    <col min="1" max="52" width="4.7109375" customWidth="1"/>
  </cols>
  <sheetData>
    <row r="2" spans="2:47" x14ac:dyDescent="0.2">
      <c r="B2" t="s">
        <v>148</v>
      </c>
      <c r="D2" t="s">
        <v>64</v>
      </c>
      <c r="E2" t="s">
        <v>65</v>
      </c>
      <c r="F2" t="s">
        <v>66</v>
      </c>
      <c r="G2" t="s">
        <v>67</v>
      </c>
      <c r="I2" t="s">
        <v>56</v>
      </c>
      <c r="J2" t="s">
        <v>58</v>
      </c>
      <c r="K2" t="s">
        <v>60</v>
      </c>
      <c r="L2" t="s">
        <v>62</v>
      </c>
      <c r="N2" t="s">
        <v>151</v>
      </c>
      <c r="O2" t="s">
        <v>152</v>
      </c>
      <c r="P2" t="s">
        <v>153</v>
      </c>
      <c r="Q2" t="s">
        <v>154</v>
      </c>
      <c r="R2" t="s">
        <v>155</v>
      </c>
    </row>
    <row r="3" spans="2:47" x14ac:dyDescent="0.2">
      <c r="B3" s="2">
        <v>0</v>
      </c>
      <c r="C3" s="101" t="s">
        <v>156</v>
      </c>
      <c r="D3" s="2">
        <v>0</v>
      </c>
      <c r="E3" s="2">
        <v>0</v>
      </c>
      <c r="F3" s="2">
        <v>0</v>
      </c>
      <c r="G3" s="2">
        <v>0</v>
      </c>
      <c r="H3" s="101" t="s">
        <v>156</v>
      </c>
      <c r="I3" s="2">
        <v>0</v>
      </c>
      <c r="J3" s="2">
        <v>0</v>
      </c>
      <c r="K3" s="2">
        <v>0</v>
      </c>
      <c r="L3" s="2">
        <v>0</v>
      </c>
      <c r="M3" s="101" t="s">
        <v>145</v>
      </c>
      <c r="N3" s="99">
        <f>C8</f>
        <v>0</v>
      </c>
      <c r="O3" s="99">
        <f>E10</f>
        <v>0</v>
      </c>
      <c r="P3" s="99">
        <f>K10</f>
        <v>0</v>
      </c>
      <c r="Q3" s="99">
        <f>Q10</f>
        <v>0</v>
      </c>
      <c r="R3" s="99">
        <f>W10</f>
        <v>0</v>
      </c>
    </row>
    <row r="4" spans="2:47" x14ac:dyDescent="0.2"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</row>
    <row r="5" spans="2:47" x14ac:dyDescent="0.2">
      <c r="D5" t="s">
        <v>56</v>
      </c>
      <c r="F5" t="s">
        <v>64</v>
      </c>
      <c r="J5" t="s">
        <v>58</v>
      </c>
      <c r="L5" t="s">
        <v>65</v>
      </c>
      <c r="N5" s="70"/>
      <c r="P5" t="s">
        <v>60</v>
      </c>
      <c r="R5" t="s">
        <v>66</v>
      </c>
      <c r="T5" s="53"/>
      <c r="V5" t="s">
        <v>62</v>
      </c>
      <c r="X5" t="s">
        <v>67</v>
      </c>
      <c r="AA5" s="51"/>
      <c r="AB5" s="20"/>
      <c r="AC5" s="20"/>
      <c r="AD5" s="51"/>
      <c r="AE5" s="51"/>
      <c r="AF5" s="51"/>
      <c r="AG5" s="51"/>
      <c r="AH5" s="51"/>
      <c r="AI5" s="51"/>
      <c r="AJ5" s="26"/>
      <c r="AK5" s="26"/>
      <c r="AL5" s="51"/>
      <c r="AM5" s="51"/>
      <c r="AN5" s="51"/>
      <c r="AO5" s="51"/>
      <c r="AP5" s="51"/>
      <c r="AQ5" s="51"/>
      <c r="AR5" s="51"/>
      <c r="AS5" s="51"/>
      <c r="AT5" s="51"/>
      <c r="AU5" s="51"/>
    </row>
    <row r="6" spans="2:47" ht="13.5" thickBot="1" x14ac:dyDescent="0.25">
      <c r="D6" s="2">
        <f>I3</f>
        <v>0</v>
      </c>
      <c r="F6" s="2">
        <f>D3</f>
        <v>0</v>
      </c>
      <c r="J6" s="2">
        <f>J3</f>
        <v>0</v>
      </c>
      <c r="L6" s="2">
        <f>E3</f>
        <v>0</v>
      </c>
      <c r="N6" s="70"/>
      <c r="P6" s="2">
        <f>K3</f>
        <v>0</v>
      </c>
      <c r="R6" s="2">
        <f>F3</f>
        <v>0</v>
      </c>
      <c r="T6" s="53"/>
      <c r="V6" s="2">
        <f>L3</f>
        <v>0</v>
      </c>
      <c r="X6" s="2">
        <f>G3</f>
        <v>0</v>
      </c>
      <c r="AA6" s="51"/>
      <c r="AB6" s="26"/>
      <c r="AC6" s="26"/>
      <c r="AD6" s="51"/>
      <c r="AE6" s="51"/>
      <c r="AF6" s="51"/>
      <c r="AG6" s="51"/>
      <c r="AH6" s="51"/>
      <c r="AI6" s="51"/>
      <c r="AJ6" s="26"/>
      <c r="AK6" s="26"/>
      <c r="AL6" s="51"/>
      <c r="AM6" s="51"/>
      <c r="AN6" s="51"/>
      <c r="AO6" s="51"/>
      <c r="AP6" s="51"/>
      <c r="AQ6" s="51"/>
      <c r="AR6" s="26"/>
      <c r="AS6" s="26"/>
      <c r="AT6" s="51"/>
      <c r="AU6" s="51"/>
    </row>
    <row r="7" spans="2:47" x14ac:dyDescent="0.2">
      <c r="C7" t="s">
        <v>149</v>
      </c>
      <c r="D7" s="74"/>
      <c r="E7" s="75"/>
      <c r="F7" s="76"/>
      <c r="G7" t="s">
        <v>148</v>
      </c>
      <c r="I7" t="s">
        <v>149</v>
      </c>
      <c r="J7" s="74"/>
      <c r="K7" s="75"/>
      <c r="L7" s="76"/>
      <c r="M7" t="s">
        <v>148</v>
      </c>
      <c r="N7" s="51"/>
      <c r="O7" t="s">
        <v>149</v>
      </c>
      <c r="P7" s="74"/>
      <c r="Q7" s="75"/>
      <c r="R7" s="76"/>
      <c r="S7" t="s">
        <v>148</v>
      </c>
      <c r="T7" s="51"/>
      <c r="U7" t="s">
        <v>149</v>
      </c>
      <c r="V7" s="74"/>
      <c r="W7" s="75"/>
      <c r="X7" s="76"/>
      <c r="Y7" t="s">
        <v>148</v>
      </c>
      <c r="AA7" s="26"/>
      <c r="AB7" s="51"/>
      <c r="AC7" s="51"/>
      <c r="AD7" s="51"/>
      <c r="AE7" s="26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</row>
    <row r="8" spans="2:47" x14ac:dyDescent="0.2">
      <c r="C8" s="18">
        <f>IF(OR(AND(NOT(IF(F6,1,0)),(IF(D6,1,0))),AND(NOT( OR(AND(IF(F6,1,0),NOT(IF(D6,1,0))), AND(NOT(IF(F6,1,0)),IF(D6,1,0))) ),(IF(G8,1,0)))),1,0)</f>
        <v>0</v>
      </c>
      <c r="D8" s="77"/>
      <c r="E8" s="32" t="s">
        <v>150</v>
      </c>
      <c r="F8" s="78"/>
      <c r="G8" s="98">
        <f>I8</f>
        <v>0</v>
      </c>
      <c r="I8" s="18">
        <f>IF(OR(AND(NOT(IF(L6,1,0)),(IF(J6,1,0))),AND(NOT( OR(AND(IF(L6,1,0),NOT(IF(J6,1,0))), AND(NOT(IF(L6,1,0)),IF(J6,1,0))) ),(IF(M8,1,0)))),1,0)</f>
        <v>0</v>
      </c>
      <c r="J8" s="77"/>
      <c r="K8" s="32" t="s">
        <v>150</v>
      </c>
      <c r="L8" s="78"/>
      <c r="M8" s="98">
        <f>O8</f>
        <v>0</v>
      </c>
      <c r="N8" s="51"/>
      <c r="O8" s="18">
        <f>IF(OR(AND(NOT(IF(R6,1,0)),(IF(P6,1,0))),AND(NOT( OR(AND(IF(R6,1,0),NOT(IF(P6,1,0))), AND(NOT(IF(R6,1,0)),IF(P6,1,0))) ),(IF(S8,1,0)))),1,0)</f>
        <v>0</v>
      </c>
      <c r="P8" s="77"/>
      <c r="Q8" s="32" t="s">
        <v>150</v>
      </c>
      <c r="R8" s="78"/>
      <c r="S8" s="98">
        <f>U8</f>
        <v>0</v>
      </c>
      <c r="T8" s="51"/>
      <c r="U8" s="18">
        <f>IF(OR(AND(NOT(IF(X6,1,0)),(IF(V6,1,0))),AND(NOT( OR(AND(IF(X6,1,0),NOT(IF(V6,1,0))), AND(NOT(IF(X6,1,0)),IF(V6,1,0))) ),(IF(Y8,1,0)))),1,0)</f>
        <v>0</v>
      </c>
      <c r="V8" s="77"/>
      <c r="W8" s="32" t="s">
        <v>150</v>
      </c>
      <c r="X8" s="78"/>
      <c r="Y8" s="2">
        <f>B3</f>
        <v>0</v>
      </c>
      <c r="AA8" s="19"/>
      <c r="AB8" s="51"/>
      <c r="AC8" s="51"/>
      <c r="AD8" s="51"/>
      <c r="AE8" s="20"/>
      <c r="AF8" s="51"/>
      <c r="AG8" s="51"/>
      <c r="AH8" s="51"/>
      <c r="AI8" s="19"/>
      <c r="AJ8" s="51"/>
      <c r="AK8" s="51"/>
      <c r="AL8" s="51"/>
      <c r="AM8" s="26"/>
      <c r="AN8" s="51"/>
      <c r="AO8" s="51"/>
      <c r="AP8" s="51"/>
      <c r="AQ8" s="19"/>
      <c r="AR8" s="51"/>
      <c r="AS8" s="26"/>
      <c r="AT8" s="51"/>
      <c r="AU8" s="26"/>
    </row>
    <row r="9" spans="2:47" ht="13.5" thickBot="1" x14ac:dyDescent="0.25">
      <c r="C9" t="s">
        <v>151</v>
      </c>
      <c r="D9" s="79"/>
      <c r="E9" s="97"/>
      <c r="F9" s="81"/>
      <c r="J9" s="79"/>
      <c r="K9" s="97"/>
      <c r="L9" s="81"/>
      <c r="N9" s="51"/>
      <c r="P9" s="79"/>
      <c r="Q9" s="97"/>
      <c r="R9" s="81"/>
      <c r="T9" s="51"/>
      <c r="V9" s="79"/>
      <c r="W9" s="97"/>
      <c r="X9" s="81"/>
      <c r="AA9" s="51"/>
      <c r="AB9" s="51"/>
      <c r="AC9" s="26"/>
      <c r="AD9" s="51"/>
      <c r="AE9" s="26"/>
      <c r="AF9" s="51"/>
      <c r="AG9" s="51"/>
      <c r="AH9" s="51"/>
      <c r="AI9" s="51"/>
      <c r="AJ9" s="51"/>
      <c r="AK9" s="26"/>
      <c r="AL9" s="51"/>
      <c r="AM9" s="26"/>
      <c r="AN9" s="51"/>
      <c r="AO9" s="51"/>
      <c r="AP9" s="51"/>
      <c r="AQ9" s="51"/>
      <c r="AR9" s="51"/>
      <c r="AS9" s="26"/>
      <c r="AT9" s="51"/>
      <c r="AU9" s="26"/>
    </row>
    <row r="10" spans="2:47" x14ac:dyDescent="0.2">
      <c r="D10" t="s">
        <v>152</v>
      </c>
      <c r="E10" s="82">
        <f>IF( OR(AND(IF(G8,1,0),NOT(IF(F6,1,0)),NOT(IF(D6,1,0))),AND(NOT(IF(G8,1,0)),IF(F6,1,0),NOT(IF(D6,1,0))),AND(NOT(IF(G8,1,0)),NOT(IF(F6,1,0)),IF(D6,1,0)),AND(IF(G8,1,0),IF(F6,1,0),IF(D6,1,0))),1,0)</f>
        <v>0</v>
      </c>
      <c r="J10" t="s">
        <v>153</v>
      </c>
      <c r="K10" s="82">
        <f>IF( OR(AND(IF(M8,1,0),NOT(IF(L6,1,0)),NOT(IF(J6,1,0))),AND(NOT(IF(M8,1,0)),IF(L6,1,0),NOT(IF(J6,1,0))),AND(NOT(IF(M8,1,0)),NOT(IF(L6,1,0)),IF(J6,1,0)),AND(IF(M8,1,0),IF(L6,1,0),IF(J6,1,0))),1,0)</f>
        <v>0</v>
      </c>
      <c r="N10" s="51"/>
      <c r="P10" t="s">
        <v>154</v>
      </c>
      <c r="Q10" s="82">
        <f>IF( OR(AND(IF(S8,1,0),NOT(IF(R6,1,0)),NOT(IF(P6,1,0))),AND(NOT(IF(S8,1,0)),IF(R6,1,0),NOT(IF(P6,1,0))),AND(NOT(IF(S8,1,0)),NOT(IF(R6,1,0)),IF(P6,1,0)),AND(IF(S8,1,0),IF(R6,1,0),IF(P6,1,0))),1,0)</f>
        <v>0</v>
      </c>
      <c r="T10" s="51"/>
      <c r="V10" t="s">
        <v>155</v>
      </c>
      <c r="W10" s="82">
        <f>IF( OR(AND(IF(Y8,1,0),NOT(IF(X6,1,0)),NOT(IF(V6,1,0))),AND(NOT(IF(Y8,1,0)),IF(X6,1,0),NOT(IF(V6,1,0))),AND(NOT(IF(Y8,1,0)),NOT(IF(X6,1,0)),IF(V6,1,0)),AND(IF(Y8,1,0),IF(X6,1,0),IF(V6,1,0))),1,0)</f>
        <v>0</v>
      </c>
      <c r="AA10" s="26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19"/>
      <c r="AT10" s="51"/>
      <c r="AU10" s="51"/>
    </row>
    <row r="11" spans="2:47" x14ac:dyDescent="0.2">
      <c r="E11" s="19"/>
      <c r="K11" s="22"/>
      <c r="L11" s="51"/>
      <c r="M11" s="51"/>
      <c r="N11" s="51"/>
      <c r="O11" s="51"/>
      <c r="P11" s="51"/>
      <c r="Q11" s="51"/>
      <c r="R11" s="51"/>
      <c r="S11" s="26"/>
      <c r="T11" s="51"/>
      <c r="U11" s="51"/>
      <c r="V11" s="51"/>
      <c r="W11" s="70"/>
      <c r="AA11" s="20"/>
      <c r="AB11" s="51"/>
      <c r="AC11" s="51"/>
      <c r="AD11" s="51"/>
      <c r="AE11" s="51"/>
      <c r="AF11" s="51"/>
      <c r="AG11" s="51"/>
      <c r="AH11" s="51"/>
      <c r="AI11" s="26"/>
      <c r="AJ11" s="51"/>
      <c r="AK11" s="51"/>
      <c r="AL11" s="51"/>
      <c r="AM11" s="51"/>
      <c r="AN11" s="51"/>
      <c r="AO11" s="51"/>
      <c r="AP11" s="51"/>
      <c r="AQ11" s="26"/>
      <c r="AR11" s="51"/>
      <c r="AS11" s="26"/>
      <c r="AT11" s="51"/>
      <c r="AU11" s="51"/>
    </row>
    <row r="12" spans="2:47" x14ac:dyDescent="0.2">
      <c r="K12" s="53"/>
      <c r="L12" s="51"/>
      <c r="M12" s="19"/>
      <c r="N12" s="51"/>
      <c r="O12" s="51"/>
      <c r="P12" s="51"/>
      <c r="Q12" s="51"/>
      <c r="R12" s="51"/>
      <c r="S12" s="26"/>
      <c r="T12" s="51"/>
      <c r="U12" s="19"/>
      <c r="V12" s="51"/>
      <c r="W12" s="70"/>
      <c r="AA12" s="26"/>
      <c r="AB12" s="51"/>
      <c r="AC12" s="19"/>
      <c r="AD12" s="51"/>
      <c r="AE12" s="51"/>
      <c r="AF12" s="51"/>
      <c r="AG12" s="51"/>
      <c r="AH12" s="51"/>
      <c r="AI12" s="26"/>
      <c r="AJ12" s="51"/>
      <c r="AK12" s="19"/>
      <c r="AL12" s="51"/>
      <c r="AM12" s="51"/>
      <c r="AN12" s="51"/>
      <c r="AO12" s="51"/>
      <c r="AP12" s="51"/>
      <c r="AQ12" s="26"/>
      <c r="AR12" s="51"/>
      <c r="AS12" s="19"/>
      <c r="AT12" s="51"/>
      <c r="AU12" s="51"/>
    </row>
    <row r="13" spans="2:47" x14ac:dyDescent="0.2">
      <c r="K13" s="70"/>
      <c r="L13" s="70"/>
      <c r="M13" s="52"/>
      <c r="N13" s="70"/>
      <c r="O13" s="70"/>
      <c r="P13" s="70"/>
      <c r="Q13" s="70"/>
      <c r="R13" s="70"/>
      <c r="S13" s="70"/>
      <c r="T13" s="70"/>
      <c r="U13" s="52"/>
      <c r="V13" s="70"/>
      <c r="W13" s="70"/>
      <c r="AA13" s="51"/>
      <c r="AB13" s="51"/>
      <c r="AC13" s="19"/>
      <c r="AD13" s="51"/>
      <c r="AE13" s="51"/>
      <c r="AF13" s="51"/>
      <c r="AG13" s="51"/>
      <c r="AH13" s="51"/>
      <c r="AI13" s="51"/>
      <c r="AJ13" s="51"/>
      <c r="AK13" s="19"/>
      <c r="AL13" s="51"/>
      <c r="AM13" s="51"/>
      <c r="AN13" s="51"/>
      <c r="AO13" s="51"/>
      <c r="AP13" s="51"/>
      <c r="AQ13" s="51"/>
      <c r="AR13" s="51"/>
      <c r="AS13" s="26"/>
      <c r="AT13" s="51"/>
      <c r="AU13" s="51"/>
    </row>
    <row r="14" spans="2:47" x14ac:dyDescent="0.2">
      <c r="K14" s="70"/>
      <c r="L14" s="70"/>
      <c r="M14" s="53"/>
      <c r="N14" s="70"/>
      <c r="O14" s="70"/>
      <c r="P14" s="70"/>
      <c r="Q14" s="70"/>
      <c r="R14" s="70"/>
      <c r="S14" s="70"/>
      <c r="T14" s="70"/>
      <c r="U14" s="53"/>
      <c r="V14" s="70"/>
      <c r="W14" s="70"/>
      <c r="AA14" s="51"/>
      <c r="AB14" s="51"/>
      <c r="AC14" s="26"/>
      <c r="AD14" s="51"/>
      <c r="AE14" s="51"/>
      <c r="AF14" s="51"/>
      <c r="AG14" s="51"/>
      <c r="AH14" s="51"/>
      <c r="AI14" s="51"/>
      <c r="AJ14" s="51"/>
      <c r="AK14" s="26"/>
      <c r="AL14" s="51"/>
      <c r="AM14" s="51"/>
      <c r="AN14" s="51"/>
      <c r="AO14" s="51"/>
      <c r="AP14" s="51"/>
      <c r="AQ14" s="51"/>
      <c r="AR14" s="51"/>
      <c r="AS14" s="26"/>
      <c r="AT14" s="51"/>
      <c r="AU14" s="51"/>
    </row>
    <row r="15" spans="2:47" x14ac:dyDescent="0.2"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7"/>
  <sheetViews>
    <sheetView showGridLines="0" zoomScaleNormal="100" workbookViewId="0">
      <selection activeCell="I20" sqref="I20"/>
    </sheetView>
  </sheetViews>
  <sheetFormatPr defaultRowHeight="12.75" x14ac:dyDescent="0.2"/>
  <cols>
    <col min="1" max="1" width="6.7109375" customWidth="1"/>
    <col min="2" max="83" width="4.7109375" customWidth="1"/>
    <col min="84" max="91" width="9.140625" customWidth="1"/>
  </cols>
  <sheetData>
    <row r="1" spans="1:80" ht="21.75" customHeight="1" x14ac:dyDescent="0.3">
      <c r="A1" s="207">
        <v>14</v>
      </c>
      <c r="B1" s="207"/>
      <c r="C1" s="183"/>
      <c r="D1" s="190"/>
      <c r="E1" s="190"/>
      <c r="F1" s="190"/>
      <c r="G1" s="190"/>
      <c r="H1" s="192">
        <f>VALUE(DEC2BIN(_xlfn.BITAND( _xlfn.BITRSHIFT($A$1, 3), 1)))</f>
        <v>1</v>
      </c>
      <c r="I1" s="192">
        <f>VALUE(DEC2BIN(_xlfn.BITAND( _xlfn.BITRSHIFT($A$1, 2), 1)))</f>
        <v>1</v>
      </c>
      <c r="J1" s="192">
        <f>VALUE(DEC2BIN(_xlfn.BITAND( _xlfn.BITRSHIFT($A$1, 1), 1)))</f>
        <v>1</v>
      </c>
      <c r="K1" s="192">
        <f>VALUE(DEC2BIN(_xlfn.BITAND( _xlfn.BITRSHIFT($A$1, 0), 1)))</f>
        <v>0</v>
      </c>
      <c r="L1" s="190"/>
      <c r="N1" s="207" t="s">
        <v>235</v>
      </c>
      <c r="X1" s="183"/>
      <c r="Y1" s="198"/>
      <c r="Z1" s="199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</row>
    <row r="2" spans="1:80" ht="21.75" customHeight="1" x14ac:dyDescent="0.3">
      <c r="A2" s="207">
        <v>10</v>
      </c>
      <c r="B2" s="207" t="s">
        <v>233</v>
      </c>
      <c r="C2" s="183"/>
      <c r="D2" s="190"/>
      <c r="E2" s="190"/>
      <c r="F2" s="190"/>
      <c r="G2" s="190"/>
      <c r="H2" s="192">
        <f>VALUE(DEC2BIN(_xlfn.BITAND( _xlfn.BITRSHIFT($A$2, 3), 1)))</f>
        <v>1</v>
      </c>
      <c r="I2" s="192">
        <f>VALUE(DEC2BIN(_xlfn.BITAND( _xlfn.BITRSHIFT($A$2, 2), 1)))</f>
        <v>0</v>
      </c>
      <c r="J2" s="192">
        <f>VALUE(DEC2BIN(_xlfn.BITAND( _xlfn.BITRSHIFT($A$2, 1), 1)))</f>
        <v>1</v>
      </c>
      <c r="K2" s="192">
        <f>VALUE(DEC2BIN(_xlfn.BITAND( _xlfn.BITRSHIFT($A$2, 0), 1)))</f>
        <v>0</v>
      </c>
      <c r="L2" s="190" t="s">
        <v>233</v>
      </c>
      <c r="N2" s="207" t="s">
        <v>234</v>
      </c>
      <c r="X2" s="183"/>
      <c r="Y2" s="200"/>
      <c r="Z2" s="20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</row>
    <row r="3" spans="1:80" ht="21.75" customHeight="1" x14ac:dyDescent="0.3">
      <c r="A3" s="207"/>
      <c r="B3" s="207"/>
      <c r="C3" s="183"/>
      <c r="D3" s="190"/>
      <c r="E3" s="190"/>
      <c r="F3" s="190"/>
      <c r="G3" s="190"/>
      <c r="H3" s="190">
        <f t="shared" ref="H3:J3" si="0">$K$2*H$1</f>
        <v>0</v>
      </c>
      <c r="I3" s="190">
        <f t="shared" si="0"/>
        <v>0</v>
      </c>
      <c r="J3" s="190">
        <f t="shared" si="0"/>
        <v>0</v>
      </c>
      <c r="K3" s="190">
        <f>$K$2*K$1</f>
        <v>0</v>
      </c>
      <c r="L3" s="222" t="s">
        <v>146</v>
      </c>
      <c r="N3" s="208" t="s">
        <v>236</v>
      </c>
      <c r="X3" s="184"/>
      <c r="Y3" s="187"/>
      <c r="Z3" s="202"/>
      <c r="AA3" s="51"/>
      <c r="AB3" s="51"/>
      <c r="AC3" s="51"/>
      <c r="AD3" s="51"/>
      <c r="AE3" s="20"/>
      <c r="AF3" s="51"/>
      <c r="AG3" s="51"/>
      <c r="AH3" s="51"/>
      <c r="AI3" s="51"/>
      <c r="AJ3" s="51"/>
      <c r="AK3" s="20"/>
      <c r="AL3" s="51"/>
      <c r="AM3" s="51"/>
      <c r="AN3" s="51"/>
      <c r="AO3" s="51"/>
      <c r="AP3" s="51"/>
      <c r="AQ3" s="20"/>
      <c r="AR3" s="51"/>
      <c r="AS3" s="51"/>
      <c r="AT3" s="51"/>
      <c r="AU3" s="51"/>
      <c r="AV3" s="51"/>
      <c r="AW3" s="20"/>
      <c r="AX3" s="51"/>
      <c r="AY3" s="51"/>
      <c r="AZ3" s="51"/>
      <c r="BA3" s="51"/>
      <c r="BB3" s="51"/>
      <c r="BC3" s="20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</row>
    <row r="4" spans="1:80" ht="21.75" customHeight="1" x14ac:dyDescent="0.3">
      <c r="A4" s="207"/>
      <c r="B4" s="207"/>
      <c r="C4" s="183"/>
      <c r="D4" s="190"/>
      <c r="E4" s="190"/>
      <c r="F4" s="190"/>
      <c r="G4" s="190"/>
      <c r="H4" s="206">
        <f>VALUE(DEC2BIN(_xlfn.BITAND( _xlfn.BITRSHIFT((BIN2DEC(H3)*8)+(BIN2DEC(I3)*4)+(BIN2DEC(J3)*2)+(BIN2DEC(K3)*1), 3), 1)))</f>
        <v>0</v>
      </c>
      <c r="I4" s="206">
        <f>VALUE(DEC2BIN(_xlfn.BITAND( _xlfn.BITRSHIFT((BIN2DEC(H3)*8)+(BIN2DEC(I3)*4)+(BIN2DEC(J3)*2)+(BIN2DEC(K3)*1), 2), 1)))</f>
        <v>0</v>
      </c>
      <c r="J4" s="206">
        <f>VALUE(DEC2BIN(_xlfn.BITAND( _xlfn.BITRSHIFT((BIN2DEC(H3)*8)+(BIN2DEC(I3)*4)+(BIN2DEC(J3)*2)+(BIN2DEC(K3)*1), 1), 1)))</f>
        <v>0</v>
      </c>
      <c r="K4" s="206">
        <f>VALUE(DEC2BIN(_xlfn.BITAND( _xlfn.BITRSHIFT((BIN2DEC(H3)*8)+(BIN2DEC(I3)*4)+(BIN2DEC(J3)*2)+(BIN2DEC(K3)*1), 0), 1)))</f>
        <v>0</v>
      </c>
      <c r="L4" s="222"/>
      <c r="N4" s="209" t="s">
        <v>237</v>
      </c>
      <c r="X4" s="184"/>
      <c r="Y4" s="185"/>
      <c r="Z4" s="170"/>
      <c r="AA4" s="51"/>
      <c r="AB4" s="51"/>
      <c r="AC4" s="51"/>
      <c r="AD4" s="51"/>
      <c r="AE4" s="20"/>
      <c r="AF4" s="51"/>
      <c r="AG4" s="51"/>
      <c r="AH4" s="51"/>
      <c r="AI4" s="51"/>
      <c r="AJ4" s="51"/>
      <c r="AK4" s="20"/>
      <c r="AL4" s="51"/>
      <c r="AM4" s="51"/>
      <c r="AN4" s="51"/>
      <c r="AO4" s="51"/>
      <c r="AP4" s="51"/>
      <c r="AQ4" s="20"/>
      <c r="AR4" s="51"/>
      <c r="AS4" s="51"/>
      <c r="AT4" s="51"/>
      <c r="AU4" s="51"/>
      <c r="AV4" s="51"/>
      <c r="AW4" s="20"/>
      <c r="AX4" s="51"/>
      <c r="AY4" s="51"/>
      <c r="AZ4" s="51"/>
      <c r="BA4" s="51"/>
      <c r="BB4" s="51"/>
      <c r="BC4" s="20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</row>
    <row r="5" spans="1:80" ht="21.75" customHeight="1" x14ac:dyDescent="0.3">
      <c r="A5" s="207"/>
      <c r="B5" s="207"/>
      <c r="C5" s="183"/>
      <c r="D5" s="190"/>
      <c r="E5" s="190"/>
      <c r="F5" s="190"/>
      <c r="G5" s="190">
        <f>$J$2*H$1</f>
        <v>1</v>
      </c>
      <c r="H5" s="190">
        <f>$J$2*I$1</f>
        <v>1</v>
      </c>
      <c r="I5" s="190">
        <f>$J$2*J$1</f>
        <v>1</v>
      </c>
      <c r="J5" s="190">
        <f>$J$2*K$1</f>
        <v>0</v>
      </c>
      <c r="K5" s="222" t="s">
        <v>146</v>
      </c>
      <c r="L5" s="190"/>
      <c r="N5" s="208" t="s">
        <v>236</v>
      </c>
      <c r="X5" s="189"/>
      <c r="Y5" s="189"/>
      <c r="Z5" s="51"/>
      <c r="AA5" s="51"/>
      <c r="AB5" s="51"/>
      <c r="AC5" s="51"/>
      <c r="AD5" s="20"/>
      <c r="AE5" s="51"/>
      <c r="AF5" s="51"/>
      <c r="AG5" s="51"/>
      <c r="AH5" s="51"/>
      <c r="AI5" s="51"/>
      <c r="AJ5" s="20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</row>
    <row r="6" spans="1:80" ht="21.75" customHeight="1" x14ac:dyDescent="0.3">
      <c r="A6" s="207"/>
      <c r="B6" s="207"/>
      <c r="C6" s="183"/>
      <c r="D6" s="190"/>
      <c r="E6" s="190"/>
      <c r="F6" s="206">
        <f>VALUE(DEC2BIN(_xlfn.BITAND( _xlfn.BITRSHIFT(((BIN2DEC(G5)*8)+(BIN2DEC(H5)*4)+(BIN2DEC(I5)*2)+(BIN2DEC(J5)*1))+((BIN2DEC(G4)*8)+(BIN2DEC(H4)*4)+(BIN2DEC(I4)*2)+(BIN2DEC(J4)*1)), 4), 1)))</f>
        <v>0</v>
      </c>
      <c r="G6" s="206">
        <f>VALUE(DEC2BIN(_xlfn.BITAND( _xlfn.BITRSHIFT(((BIN2DEC(G5)*8)+(BIN2DEC(H5)*4)+(BIN2DEC(I5)*2)+(BIN2DEC(J5)*1))+((BIN2DEC(G4)*8)+(BIN2DEC(H4)*4)+(BIN2DEC(I4)*2)+(BIN2DEC(J4)*1)), 3), 1)))</f>
        <v>1</v>
      </c>
      <c r="H6" s="206">
        <f>VALUE(DEC2BIN(_xlfn.BITAND( _xlfn.BITRSHIFT(((BIN2DEC(G5)*8)+(BIN2DEC(H5)*4)+(BIN2DEC(I5)*2)+(BIN2DEC(J5)*1))+((BIN2DEC(G4)*8)+(BIN2DEC(H4)*4)+(BIN2DEC(I4)*2)+(BIN2DEC(J4)*1)), 2), 1)))</f>
        <v>1</v>
      </c>
      <c r="I6" s="206">
        <f>VALUE(DEC2BIN(_xlfn.BITAND( _xlfn.BITRSHIFT(((BIN2DEC(G5)*8)+(BIN2DEC(H5)*4)+(BIN2DEC(I5)*2)+(BIN2DEC(J5)*1))+((BIN2DEC(G4)*8)+(BIN2DEC(H4)*4)+(BIN2DEC(I4)*2)+(BIN2DEC(J4)*1)), 1), 1)))</f>
        <v>1</v>
      </c>
      <c r="J6" s="206">
        <f>VALUE(DEC2BIN(_xlfn.BITAND( _xlfn.BITRSHIFT(((BIN2DEC(G5)*8)+(BIN2DEC(H5)*4)+(BIN2DEC(I5)*2)+(BIN2DEC(J5)*1))+((BIN2DEC(G4)*8)+(BIN2DEC(H4)*4)+(BIN2DEC(I4)*2)+(BIN2DEC(J4)*1)), 0), 1)))</f>
        <v>0</v>
      </c>
      <c r="K6" s="222"/>
      <c r="L6" s="190"/>
      <c r="N6" s="209" t="s">
        <v>237</v>
      </c>
      <c r="X6" s="194"/>
      <c r="Y6" s="194"/>
      <c r="Z6" s="51"/>
      <c r="AA6" s="51"/>
      <c r="AB6" s="51"/>
      <c r="AC6" s="51"/>
      <c r="AD6" s="20"/>
      <c r="AE6" s="51"/>
      <c r="AF6" s="20"/>
      <c r="AG6" s="51"/>
      <c r="AH6" s="51"/>
      <c r="AI6" s="51"/>
      <c r="AJ6" s="20"/>
      <c r="AK6" s="51"/>
      <c r="AL6" s="20"/>
      <c r="AM6" s="51"/>
      <c r="AN6" s="51"/>
      <c r="AO6" s="51"/>
      <c r="AP6" s="51"/>
      <c r="AQ6" s="51"/>
      <c r="AR6" s="20"/>
      <c r="AS6" s="51"/>
      <c r="AT6" s="51"/>
      <c r="AU6" s="51"/>
      <c r="AV6" s="51"/>
      <c r="AW6" s="51"/>
      <c r="AX6" s="20"/>
      <c r="AY6" s="51"/>
      <c r="AZ6" s="51"/>
      <c r="BA6" s="51"/>
      <c r="BB6" s="51"/>
      <c r="BC6" s="51"/>
      <c r="BD6" s="20"/>
      <c r="BE6" s="51"/>
      <c r="BF6" s="51"/>
      <c r="BG6" s="51"/>
      <c r="BH6" s="51"/>
      <c r="BI6" s="51"/>
      <c r="BJ6" s="20"/>
      <c r="BK6" s="51"/>
      <c r="BL6" s="51"/>
      <c r="BM6" s="51"/>
      <c r="BN6" s="51"/>
      <c r="BO6" s="51"/>
      <c r="BP6" s="51"/>
      <c r="BQ6" s="51"/>
    </row>
    <row r="7" spans="1:80" ht="21.75" customHeight="1" x14ac:dyDescent="0.3">
      <c r="A7" s="207"/>
      <c r="B7" s="207"/>
      <c r="C7" s="183"/>
      <c r="D7" s="190"/>
      <c r="E7" s="190"/>
      <c r="F7" s="190">
        <f>$I$2*H$1</f>
        <v>0</v>
      </c>
      <c r="G7" s="190">
        <f>$I$2*I$1</f>
        <v>0</v>
      </c>
      <c r="H7" s="190">
        <f>$I$2*J$1</f>
        <v>0</v>
      </c>
      <c r="I7" s="190">
        <f>$I$2*K$1</f>
        <v>0</v>
      </c>
      <c r="J7" s="222" t="s">
        <v>146</v>
      </c>
      <c r="K7" s="190"/>
      <c r="L7" s="190"/>
      <c r="N7" s="208" t="s">
        <v>236</v>
      </c>
      <c r="X7" s="194"/>
      <c r="Y7" s="194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</row>
    <row r="8" spans="1:80" ht="21.75" customHeight="1" x14ac:dyDescent="0.3">
      <c r="A8" s="207"/>
      <c r="B8" s="207"/>
      <c r="C8" s="183"/>
      <c r="D8" s="190"/>
      <c r="E8" s="206">
        <f>VALUE(DEC2BIN(_xlfn.BITAND( _xlfn.BITRSHIFT(((BIN2DEC(F7)*8)+(BIN2DEC(G7)*4)+(BIN2DEC(H7)*2))+((BIN2DEC(I7)*1)+(BIN2DEC(F6)*8)+(BIN2DEC(G6)*4)+(BIN2DEC(H6)*2)+(BIN2DEC(I6)*1)), 4), 1)))</f>
        <v>0</v>
      </c>
      <c r="F8" s="206">
        <f>VALUE(DEC2BIN(_xlfn.BITAND( _xlfn.BITRSHIFT(((BIN2DEC(F7)*8)+(BIN2DEC(G7)*4)+(BIN2DEC(H7)*2))+((BIN2DEC(I7)*1)+(BIN2DEC(F6)*8)+(BIN2DEC(G6)*4)+(BIN2DEC(H6)*2)+(BIN2DEC(I6)*1)), 3), 1)))</f>
        <v>0</v>
      </c>
      <c r="G8" s="206">
        <f>VALUE(DEC2BIN(_xlfn.BITAND( _xlfn.BITRSHIFT(((BIN2DEC(F7)*8)+(BIN2DEC(G7)*4)+(BIN2DEC(H7)*2))+((BIN2DEC(I7)*1)+(BIN2DEC(F6)*8)+(BIN2DEC(G6)*4)+(BIN2DEC(H6)*2)+(BIN2DEC(I6)*1)), 2), 1)))</f>
        <v>1</v>
      </c>
      <c r="H8" s="206">
        <f>VALUE(DEC2BIN(_xlfn.BITAND( _xlfn.BITRSHIFT(((BIN2DEC(F7)*8)+(BIN2DEC(G7)*4)+(BIN2DEC(H7)*2))+((BIN2DEC(I7)*1)+(BIN2DEC(F6)*8)+(BIN2DEC(G6)*4)+(BIN2DEC(H6)*2)+(BIN2DEC(I6)*1)), 1), 1)))</f>
        <v>1</v>
      </c>
      <c r="I8" s="206">
        <f>VALUE(DEC2BIN(_xlfn.BITAND( _xlfn.BITRSHIFT(((BIN2DEC(F7)*8)+(BIN2DEC(G7)*4)+(BIN2DEC(H7)*2))+((BIN2DEC(I7)*1)+(BIN2DEC(F6)*8)+(BIN2DEC(G6)*4)+(BIN2DEC(H6)*2)+(BIN2DEC(I6)*1)), 0), 1)))</f>
        <v>1</v>
      </c>
      <c r="J8" s="222"/>
      <c r="K8" s="190"/>
      <c r="L8" s="190"/>
      <c r="N8" s="209" t="s">
        <v>237</v>
      </c>
      <c r="X8" s="194"/>
      <c r="Y8" s="194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</row>
    <row r="9" spans="1:80" ht="21.75" customHeight="1" x14ac:dyDescent="0.3">
      <c r="A9" s="207"/>
      <c r="B9" s="207"/>
      <c r="C9" s="183"/>
      <c r="D9" s="190"/>
      <c r="E9" s="190">
        <f>$H$2*H$1</f>
        <v>1</v>
      </c>
      <c r="F9" s="190">
        <f>$H$2*I$1</f>
        <v>1</v>
      </c>
      <c r="G9" s="190">
        <f>$H$2*J$1</f>
        <v>1</v>
      </c>
      <c r="H9" s="190">
        <f>$H$2*K$1</f>
        <v>0</v>
      </c>
      <c r="I9" s="222" t="s">
        <v>146</v>
      </c>
      <c r="J9" s="190"/>
      <c r="K9" s="190"/>
      <c r="L9" s="190"/>
      <c r="N9" s="208" t="s">
        <v>236</v>
      </c>
      <c r="X9" s="194"/>
      <c r="Y9" s="194"/>
      <c r="Z9" s="20"/>
      <c r="AA9" s="51"/>
      <c r="AB9" s="51"/>
      <c r="AC9" s="26"/>
      <c r="AD9" s="26"/>
      <c r="AE9" s="26"/>
      <c r="AF9" s="20"/>
      <c r="AG9" s="26"/>
      <c r="AH9" s="51"/>
      <c r="AI9" s="51"/>
      <c r="AJ9" s="51"/>
      <c r="AK9" s="51"/>
      <c r="AL9" s="20"/>
      <c r="AM9" s="51"/>
      <c r="AN9" s="51"/>
      <c r="AO9" s="51"/>
      <c r="AP9" s="51"/>
      <c r="AQ9" s="51"/>
      <c r="AR9" s="20"/>
      <c r="AS9" s="51"/>
      <c r="AT9" s="51"/>
      <c r="AU9" s="51"/>
      <c r="AV9" s="51"/>
      <c r="AW9" s="51"/>
      <c r="AX9" s="20"/>
      <c r="AY9" s="51"/>
      <c r="AZ9" s="51"/>
      <c r="BA9" s="51"/>
      <c r="BB9" s="51"/>
      <c r="BC9" s="51"/>
      <c r="BD9" s="20"/>
      <c r="BE9" s="51"/>
      <c r="BF9" s="51"/>
      <c r="BG9" s="51"/>
      <c r="BH9" s="51"/>
      <c r="BI9" s="51"/>
      <c r="BJ9" s="20"/>
      <c r="BK9" s="51"/>
      <c r="BL9" s="51"/>
      <c r="BM9" s="51"/>
      <c r="BN9" s="51"/>
      <c r="BO9" s="51"/>
      <c r="BP9" s="20"/>
      <c r="BQ9" s="51"/>
      <c r="BR9" s="70"/>
      <c r="BS9" s="70"/>
      <c r="BT9" s="70"/>
      <c r="BU9" s="70"/>
      <c r="BV9" s="22"/>
      <c r="BW9" s="70"/>
      <c r="BX9" s="70"/>
      <c r="BY9" s="70"/>
      <c r="BZ9" s="70"/>
      <c r="CA9" s="70"/>
      <c r="CB9" s="22"/>
    </row>
    <row r="10" spans="1:80" ht="21.75" customHeight="1" x14ac:dyDescent="0.3">
      <c r="A10" s="207"/>
      <c r="B10" s="207"/>
      <c r="C10" s="183"/>
      <c r="D10" s="206">
        <f>VALUE(DEC2BIN(_xlfn.BITAND( _xlfn.BITRSHIFT(((BIN2DEC(E9)*8)+(BIN2DEC(F9)*4)+(BIN2DEC(G9)*2)+(BIN2DEC(H9)*1))+((BIN2DEC(E8)*8)+(BIN2DEC(F8)*4)+(BIN2DEC(G8)*2)+(BIN2DEC(H8)*1)), 4), 1)))</f>
        <v>1</v>
      </c>
      <c r="E10" s="206">
        <f>VALUE(DEC2BIN(_xlfn.BITAND( _xlfn.BITRSHIFT(((BIN2DEC(E9)*8)+(BIN2DEC(F9)*4)+(BIN2DEC(G9)*2)+(BIN2DEC(H9)*1))+((BIN2DEC(E8)*8)+(BIN2DEC(F8)*4)+(BIN2DEC(G8)*2)+(BIN2DEC(H8)*1)), 3), 1)))</f>
        <v>0</v>
      </c>
      <c r="F10" s="206">
        <f>VALUE(DEC2BIN(_xlfn.BITAND( _xlfn.BITRSHIFT(((BIN2DEC(E9)*8)+(BIN2DEC(F9)*4)+(BIN2DEC(G9)*2)+(BIN2DEC(H9)*1))+((BIN2DEC(E8)*8)+(BIN2DEC(F8)*4)+(BIN2DEC(G8)*2)+(BIN2DEC(H8)*1)), 2), 1)))</f>
        <v>0</v>
      </c>
      <c r="G10" s="206">
        <f>VALUE(DEC2BIN(_xlfn.BITAND( _xlfn.BITRSHIFT(((BIN2DEC(E9)*8)+(BIN2DEC(F9)*4)+(BIN2DEC(G9)*2)+(BIN2DEC(H9)*1))+((BIN2DEC(E8)*8)+(BIN2DEC(F8)*4)+(BIN2DEC(G8)*2)+(BIN2DEC(H8)*1)), 1), 1)))</f>
        <v>0</v>
      </c>
      <c r="H10" s="206">
        <f>VALUE(DEC2BIN(_xlfn.BITAND( _xlfn.BITRSHIFT(((BIN2DEC(E9)*8)+(BIN2DEC(F9)*4)+(BIN2DEC(G9)*2)+(BIN2DEC(H9)*1))+((BIN2DEC(E8)*8)+(BIN2DEC(F8)*4)+(BIN2DEC(G8)*2)+(BIN2DEC(H8)*1)), 0), 1)))</f>
        <v>1</v>
      </c>
      <c r="I10" s="222"/>
      <c r="J10" s="190"/>
      <c r="K10" s="190"/>
      <c r="L10" s="190"/>
      <c r="N10" s="209" t="s">
        <v>237</v>
      </c>
      <c r="X10" s="194"/>
      <c r="Y10" s="194"/>
      <c r="Z10" s="51"/>
      <c r="AA10" s="51"/>
      <c r="AB10" s="26"/>
      <c r="AC10" s="20"/>
      <c r="AD10" s="20"/>
      <c r="AE10" s="20"/>
      <c r="AF10" s="26"/>
      <c r="AG10" s="51"/>
      <c r="AH10" s="51"/>
      <c r="AI10" s="51"/>
      <c r="AJ10" s="51"/>
      <c r="AK10" s="20"/>
      <c r="AL10" s="51"/>
      <c r="AM10" s="20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</row>
    <row r="11" spans="1:80" ht="21.75" customHeight="1" x14ac:dyDescent="0.3">
      <c r="A11" s="207"/>
      <c r="B11" s="207"/>
      <c r="C11" s="183"/>
      <c r="D11" s="190"/>
      <c r="E11" s="190"/>
      <c r="F11" s="190"/>
      <c r="G11" s="190"/>
      <c r="H11" s="190"/>
      <c r="I11" s="190"/>
      <c r="J11" s="190"/>
      <c r="K11" s="190"/>
      <c r="L11" s="190"/>
      <c r="N11" s="204"/>
      <c r="X11" s="194"/>
      <c r="Y11" s="194"/>
      <c r="Z11" s="26"/>
      <c r="AA11" s="51"/>
      <c r="AB11" s="26"/>
      <c r="AC11" s="26"/>
      <c r="AD11" s="19"/>
      <c r="AE11" s="26"/>
      <c r="AF11" s="26"/>
      <c r="AG11" s="51"/>
      <c r="AH11" s="26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</row>
    <row r="12" spans="1:80" ht="21.75" customHeight="1" x14ac:dyDescent="0.3">
      <c r="A12" s="207">
        <f>((BIN2DEC(D12)*128)+(BIN2DEC(E12)*64)+(BIN2DEC(F12)*32)+(BIN2DEC(G12)*16)+BIN2DEC(H12)*8)+(BIN2DEC(I12)*4)+(BIN2DEC(J12)*2)+(BIN2DEC(K12)*1)</f>
        <v>140</v>
      </c>
      <c r="B12" s="207"/>
      <c r="C12" s="183"/>
      <c r="D12" s="192">
        <f>D10</f>
        <v>1</v>
      </c>
      <c r="E12" s="192">
        <f>E10</f>
        <v>0</v>
      </c>
      <c r="F12" s="192">
        <f>F10</f>
        <v>0</v>
      </c>
      <c r="G12" s="192">
        <f>G10</f>
        <v>0</v>
      </c>
      <c r="H12" s="192">
        <f>H10</f>
        <v>1</v>
      </c>
      <c r="I12" s="192">
        <f>I8</f>
        <v>1</v>
      </c>
      <c r="J12" s="192">
        <f>J6</f>
        <v>0</v>
      </c>
      <c r="K12" s="192">
        <f>K4</f>
        <v>0</v>
      </c>
      <c r="L12" s="190"/>
      <c r="N12" s="207" t="s">
        <v>238</v>
      </c>
      <c r="X12" s="194"/>
      <c r="Y12" s="194"/>
      <c r="Z12" s="20"/>
      <c r="AA12" s="51"/>
      <c r="AB12" s="20"/>
      <c r="AC12" s="26"/>
      <c r="AD12" s="26"/>
      <c r="AE12" s="26"/>
      <c r="AF12" s="20"/>
      <c r="AG12" s="51"/>
      <c r="AH12" s="20"/>
      <c r="AI12" s="51"/>
      <c r="AJ12" s="19"/>
      <c r="AK12" s="51"/>
      <c r="AL12" s="51"/>
      <c r="AM12" s="51"/>
      <c r="AN12" s="20"/>
      <c r="AO12" s="51"/>
      <c r="AP12" s="26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20"/>
      <c r="BE12" s="51"/>
      <c r="BF12" s="51"/>
      <c r="BG12" s="51"/>
      <c r="BH12" s="51"/>
      <c r="BI12" s="51"/>
      <c r="BJ12" s="20"/>
      <c r="BK12" s="51"/>
      <c r="BL12" s="51"/>
      <c r="BM12" s="51"/>
      <c r="BN12" s="51"/>
      <c r="BO12" s="51"/>
      <c r="BP12" s="20"/>
      <c r="BQ12" s="51"/>
      <c r="BR12" s="70"/>
      <c r="BS12" s="70"/>
      <c r="BT12" s="70"/>
      <c r="BU12" s="70"/>
      <c r="BV12" s="22"/>
      <c r="BW12" s="70"/>
      <c r="BX12" s="70"/>
      <c r="BY12" s="70"/>
      <c r="BZ12" s="70"/>
      <c r="CA12" s="70"/>
      <c r="CB12" s="22"/>
    </row>
    <row r="13" spans="1:80" ht="21.75" customHeight="1" x14ac:dyDescent="0.3">
      <c r="D13" s="205"/>
      <c r="E13" s="205"/>
      <c r="F13" s="205"/>
      <c r="G13" s="205"/>
      <c r="H13" s="205"/>
      <c r="I13" s="205"/>
      <c r="J13" s="205"/>
      <c r="K13" s="205"/>
      <c r="L13" s="205"/>
      <c r="X13" s="194"/>
      <c r="Y13" s="194"/>
      <c r="Z13" s="51"/>
      <c r="AA13" s="51"/>
      <c r="AB13" s="26"/>
      <c r="AC13" s="26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26"/>
      <c r="AO13" s="51"/>
      <c r="AP13" s="26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</row>
    <row r="14" spans="1:80" ht="21.75" customHeight="1" x14ac:dyDescent="0.3">
      <c r="X14" s="194"/>
      <c r="Y14" s="194"/>
      <c r="Z14" s="20"/>
      <c r="AA14" s="51"/>
      <c r="AB14" s="51"/>
      <c r="AC14" s="26"/>
      <c r="AD14" s="51"/>
      <c r="AE14" s="20"/>
      <c r="AF14" s="20"/>
      <c r="AG14" s="51"/>
      <c r="AH14" s="51"/>
      <c r="AI14" s="51"/>
      <c r="AJ14" s="51"/>
      <c r="AK14" s="20"/>
      <c r="AL14" s="20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</row>
    <row r="15" spans="1:80" ht="21.75" customHeight="1" x14ac:dyDescent="0.3">
      <c r="X15" s="194"/>
      <c r="Y15" s="194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</row>
    <row r="16" spans="1:80" ht="21.75" customHeight="1" x14ac:dyDescent="0.3">
      <c r="X16" s="194"/>
      <c r="Y16" s="194"/>
      <c r="Z16" s="26"/>
      <c r="AA16" s="51"/>
      <c r="AB16" s="20"/>
      <c r="AC16" s="51"/>
      <c r="AD16" s="19"/>
      <c r="AE16" s="51"/>
      <c r="AF16" s="26"/>
      <c r="AG16" s="51"/>
      <c r="AH16" s="20"/>
      <c r="AI16" s="51"/>
      <c r="AJ16" s="19"/>
      <c r="AK16" s="51"/>
      <c r="AL16" s="26"/>
      <c r="AM16" s="51"/>
      <c r="AN16" s="20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</row>
    <row r="17" spans="24:70" ht="21.75" customHeight="1" x14ac:dyDescent="0.3">
      <c r="X17" s="194"/>
      <c r="Y17" s="194"/>
      <c r="Z17" s="26"/>
      <c r="AA17" s="51"/>
      <c r="AB17" s="26"/>
      <c r="AC17" s="51"/>
      <c r="AD17" s="51"/>
      <c r="AE17" s="51"/>
      <c r="AF17" s="26"/>
      <c r="AG17" s="51"/>
      <c r="AH17" s="26"/>
      <c r="AI17" s="51"/>
      <c r="AJ17" s="51"/>
      <c r="AK17" s="51"/>
      <c r="AL17" s="26"/>
      <c r="AM17" s="51"/>
      <c r="AN17" s="26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</row>
    <row r="18" spans="24:70" ht="21.75" customHeight="1" x14ac:dyDescent="0.3">
      <c r="X18" s="194"/>
      <c r="Y18" s="194"/>
      <c r="Z18" s="19"/>
      <c r="AA18" s="51"/>
      <c r="AB18" s="51"/>
      <c r="AC18" s="51"/>
      <c r="AD18" s="51"/>
      <c r="AE18" s="51"/>
      <c r="AF18" s="19"/>
      <c r="AG18" s="51"/>
      <c r="AH18" s="51"/>
      <c r="AI18" s="51"/>
      <c r="AJ18" s="51"/>
      <c r="AK18" s="51"/>
      <c r="AL18" s="19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</row>
    <row r="19" spans="24:70" ht="21.75" customHeight="1" x14ac:dyDescent="0.3">
      <c r="X19" s="194"/>
      <c r="Y19" s="194"/>
      <c r="Z19" s="19"/>
      <c r="AA19" s="51"/>
      <c r="AB19" s="51"/>
      <c r="AC19" s="51"/>
      <c r="AD19" s="20"/>
      <c r="AE19" s="51"/>
      <c r="AF19" s="19"/>
      <c r="AG19" s="51"/>
      <c r="AH19" s="51"/>
      <c r="AI19" s="51"/>
      <c r="AJ19" s="20"/>
      <c r="AK19" s="51"/>
      <c r="AL19" s="19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20"/>
      <c r="BC19" s="20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</row>
    <row r="20" spans="24:70" ht="21.75" customHeight="1" x14ac:dyDescent="0.3">
      <c r="X20" s="194"/>
      <c r="Y20" s="194"/>
      <c r="Z20" s="19"/>
      <c r="AA20" s="51"/>
      <c r="AB20" s="51"/>
      <c r="AC20" s="51"/>
      <c r="AD20" s="26"/>
      <c r="AE20" s="51"/>
      <c r="AF20" s="19"/>
      <c r="AG20" s="51"/>
      <c r="AH20" s="51"/>
      <c r="AI20" s="51"/>
      <c r="AJ20" s="26"/>
      <c r="AK20" s="51"/>
      <c r="AL20" s="19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</row>
    <row r="21" spans="24:70" ht="21.75" customHeight="1" x14ac:dyDescent="0.35">
      <c r="X21" s="186"/>
      <c r="Y21" s="194"/>
      <c r="Z21" s="194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123"/>
      <c r="BC21" s="51"/>
      <c r="BD21" s="26"/>
      <c r="BE21" s="51"/>
      <c r="BF21" s="20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</row>
    <row r="22" spans="24:70" ht="15" customHeight="1" x14ac:dyDescent="0.3">
      <c r="X22" s="183"/>
      <c r="Y22" s="183"/>
      <c r="Z22" s="183"/>
      <c r="AA22" s="51"/>
      <c r="AB22" s="51"/>
      <c r="AC22" s="51"/>
      <c r="AD22" s="51"/>
      <c r="AE22" s="51"/>
      <c r="AF22" s="26"/>
      <c r="AG22" s="51"/>
      <c r="AH22" s="51"/>
      <c r="AI22" s="51"/>
      <c r="AJ22" s="51"/>
      <c r="AK22" s="26"/>
      <c r="AL22" s="26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26"/>
      <c r="BE22" s="51"/>
      <c r="BF22" s="26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</row>
    <row r="23" spans="24:70" ht="13.5" customHeight="1" x14ac:dyDescent="0.2"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19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</row>
    <row r="24" spans="24:70" ht="12" customHeight="1" x14ac:dyDescent="0.2"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26"/>
      <c r="AP24" s="51"/>
      <c r="AQ24" s="51"/>
      <c r="AR24" s="51"/>
      <c r="AS24" s="51"/>
      <c r="AT24" s="51"/>
      <c r="AU24" s="26"/>
      <c r="AV24" s="51"/>
      <c r="AW24" s="51"/>
      <c r="AX24" s="51"/>
      <c r="AY24" s="51"/>
      <c r="AZ24" s="51"/>
      <c r="BA24" s="51"/>
      <c r="BB24" s="20"/>
      <c r="BC24" s="51"/>
      <c r="BD24" s="19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</row>
    <row r="25" spans="24:70" ht="12" customHeight="1" x14ac:dyDescent="0.2">
      <c r="AA25" s="20"/>
      <c r="AB25" s="51"/>
      <c r="AC25" s="51"/>
      <c r="AD25" s="51"/>
      <c r="AE25" s="51"/>
      <c r="AF25" s="20"/>
      <c r="AG25" s="20"/>
      <c r="AH25" s="51"/>
      <c r="AI25" s="51"/>
      <c r="AJ25" s="51"/>
      <c r="AK25" s="51"/>
      <c r="AL25" s="20"/>
      <c r="AM25" s="20"/>
      <c r="AN25" s="51"/>
      <c r="AO25" s="51"/>
      <c r="AP25" s="51"/>
      <c r="AQ25" s="51"/>
      <c r="AR25" s="20"/>
      <c r="AS25" s="20"/>
      <c r="AT25" s="51"/>
      <c r="AU25" s="51"/>
      <c r="AV25" s="51"/>
      <c r="AW25" s="51"/>
      <c r="AX25" s="51"/>
      <c r="AY25" s="51"/>
      <c r="AZ25" s="51"/>
      <c r="BA25" s="51"/>
      <c r="BB25" s="26"/>
      <c r="BC25" s="51"/>
      <c r="BD25" s="19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</row>
    <row r="26" spans="24:70" ht="12" customHeight="1" x14ac:dyDescent="0.2"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</row>
    <row r="27" spans="24:70" ht="12" customHeight="1" x14ac:dyDescent="0.2">
      <c r="AA27" s="26"/>
      <c r="AB27" s="51"/>
      <c r="AC27" s="20"/>
      <c r="AD27" s="51"/>
      <c r="AE27" s="19"/>
      <c r="AF27" s="51"/>
      <c r="AG27" s="26"/>
      <c r="AH27" s="51"/>
      <c r="AI27" s="20"/>
      <c r="AJ27" s="51"/>
      <c r="AK27" s="19"/>
      <c r="AL27" s="51"/>
      <c r="AM27" s="26"/>
      <c r="AN27" s="51"/>
      <c r="AO27" s="20"/>
      <c r="AP27" s="51"/>
      <c r="AQ27" s="19"/>
      <c r="AR27" s="51"/>
      <c r="AS27" s="26"/>
      <c r="AT27" s="51"/>
      <c r="AU27" s="20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</row>
    <row r="28" spans="24:70" ht="12" customHeight="1" x14ac:dyDescent="0.2">
      <c r="AA28" s="26"/>
      <c r="AB28" s="51"/>
      <c r="AC28" s="26"/>
      <c r="AD28" s="51"/>
      <c r="AE28" s="51"/>
      <c r="AF28" s="51"/>
      <c r="AG28" s="26"/>
      <c r="AH28" s="51"/>
      <c r="AI28" s="26"/>
      <c r="AJ28" s="51"/>
      <c r="AK28" s="51"/>
      <c r="AL28" s="51"/>
      <c r="AM28" s="26"/>
      <c r="AN28" s="51"/>
      <c r="AO28" s="26"/>
      <c r="AP28" s="51"/>
      <c r="AQ28" s="51"/>
      <c r="AR28" s="51"/>
      <c r="AS28" s="26"/>
      <c r="AT28" s="51"/>
      <c r="AU28" s="26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</row>
    <row r="29" spans="24:70" ht="12" customHeight="1" x14ac:dyDescent="0.2">
      <c r="AA29" s="19"/>
      <c r="AB29" s="51"/>
      <c r="AC29" s="51"/>
      <c r="AD29" s="51"/>
      <c r="AE29" s="51"/>
      <c r="AF29" s="51"/>
      <c r="AG29" s="19"/>
      <c r="AH29" s="51"/>
      <c r="AI29" s="51"/>
      <c r="AJ29" s="51"/>
      <c r="AK29" s="51"/>
      <c r="AL29" s="51"/>
      <c r="AM29" s="19"/>
      <c r="AN29" s="51"/>
      <c r="AO29" s="51"/>
      <c r="AP29" s="51"/>
      <c r="AQ29" s="51"/>
      <c r="AR29" s="51"/>
      <c r="AS29" s="19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</row>
    <row r="30" spans="24:70" ht="12" customHeight="1" x14ac:dyDescent="0.2">
      <c r="AA30" s="19"/>
      <c r="AB30" s="51"/>
      <c r="AC30" s="51"/>
      <c r="AD30" s="51"/>
      <c r="AE30" s="20"/>
      <c r="AF30" s="51"/>
      <c r="AG30" s="19"/>
      <c r="AH30" s="51"/>
      <c r="AI30" s="51"/>
      <c r="AJ30" s="51"/>
      <c r="AK30" s="20"/>
      <c r="AL30" s="51"/>
      <c r="AM30" s="19"/>
      <c r="AN30" s="51"/>
      <c r="AO30" s="51"/>
      <c r="AP30" s="51"/>
      <c r="AQ30" s="20"/>
      <c r="AR30" s="51"/>
      <c r="AS30" s="19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</row>
    <row r="31" spans="24:70" ht="12" customHeight="1" x14ac:dyDescent="0.2">
      <c r="AA31" s="19"/>
      <c r="AB31" s="51"/>
      <c r="AC31" s="51"/>
      <c r="AD31" s="51"/>
      <c r="AE31" s="26"/>
      <c r="AF31" s="51"/>
      <c r="AG31" s="19"/>
      <c r="AH31" s="51"/>
      <c r="AI31" s="51"/>
      <c r="AJ31" s="51"/>
      <c r="AK31" s="26"/>
      <c r="AL31" s="51"/>
      <c r="AM31" s="19"/>
      <c r="AN31" s="51"/>
      <c r="AO31" s="51"/>
      <c r="AP31" s="51"/>
      <c r="AQ31" s="26"/>
      <c r="AR31" s="51"/>
      <c r="AS31" s="19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</row>
    <row r="32" spans="24:70" ht="12" customHeight="1" x14ac:dyDescent="0.2"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</row>
    <row r="33" spans="27:70" ht="12" customHeight="1" x14ac:dyDescent="0.2"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26"/>
      <c r="AS33" s="51"/>
      <c r="AT33" s="51"/>
      <c r="AU33" s="51"/>
      <c r="AV33" s="51"/>
      <c r="AW33" s="51"/>
      <c r="AX33" s="26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</row>
    <row r="34" spans="27:70" ht="12" customHeight="1" x14ac:dyDescent="0.2"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</row>
    <row r="35" spans="27:70" ht="12" customHeight="1" x14ac:dyDescent="0.2"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26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</row>
    <row r="36" spans="27:70" ht="12" customHeight="1" x14ac:dyDescent="0.2">
      <c r="AA36" s="20"/>
      <c r="AB36" s="51"/>
      <c r="AC36" s="51"/>
      <c r="AD36" s="51"/>
      <c r="AE36" s="51"/>
      <c r="AF36" s="20"/>
      <c r="AG36" s="20"/>
      <c r="AH36" s="51"/>
      <c r="AI36" s="51"/>
      <c r="AJ36" s="51"/>
      <c r="AK36" s="51"/>
      <c r="AL36" s="20"/>
      <c r="AM36" s="20"/>
      <c r="AN36" s="51"/>
      <c r="AO36" s="51"/>
      <c r="AP36" s="51"/>
      <c r="AQ36" s="51"/>
      <c r="AR36" s="20"/>
      <c r="AS36" s="20"/>
      <c r="AT36" s="51"/>
      <c r="AU36" s="51"/>
      <c r="AV36" s="51"/>
      <c r="AW36" s="51"/>
      <c r="AX36" s="20"/>
      <c r="AY36" s="20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</row>
    <row r="37" spans="27:70" ht="12" customHeight="1" x14ac:dyDescent="0.2"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</row>
    <row r="38" spans="27:70" ht="12" customHeight="1" x14ac:dyDescent="0.2">
      <c r="AA38" s="26"/>
      <c r="AB38" s="51"/>
      <c r="AC38" s="20"/>
      <c r="AD38" s="51"/>
      <c r="AE38" s="123"/>
      <c r="AF38" s="51"/>
      <c r="AG38" s="26"/>
      <c r="AH38" s="51"/>
      <c r="AI38" s="20"/>
      <c r="AJ38" s="51"/>
      <c r="AK38" s="123"/>
      <c r="AL38" s="51"/>
      <c r="AM38" s="26"/>
      <c r="AN38" s="51"/>
      <c r="AO38" s="20"/>
      <c r="AP38" s="51"/>
      <c r="AQ38" s="123"/>
      <c r="AR38" s="51"/>
      <c r="AS38" s="26"/>
      <c r="AT38" s="51"/>
      <c r="AU38" s="20"/>
      <c r="AV38" s="51"/>
      <c r="AW38" s="123"/>
      <c r="AX38" s="51"/>
      <c r="AY38" s="26"/>
      <c r="AZ38" s="51"/>
      <c r="BA38" s="20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</row>
    <row r="39" spans="27:70" ht="12" customHeight="1" x14ac:dyDescent="0.2">
      <c r="AA39" s="26"/>
      <c r="AB39" s="51"/>
      <c r="AC39" s="26"/>
      <c r="AD39" s="51"/>
      <c r="AE39" s="51"/>
      <c r="AF39" s="51"/>
      <c r="AG39" s="26"/>
      <c r="AH39" s="51"/>
      <c r="AI39" s="26"/>
      <c r="AJ39" s="51"/>
      <c r="AK39" s="51"/>
      <c r="AL39" s="51"/>
      <c r="AM39" s="26"/>
      <c r="AN39" s="51"/>
      <c r="AO39" s="26"/>
      <c r="AP39" s="51"/>
      <c r="AQ39" s="51"/>
      <c r="AR39" s="51"/>
      <c r="AS39" s="26"/>
      <c r="AT39" s="51"/>
      <c r="AU39" s="26"/>
      <c r="AV39" s="51"/>
      <c r="AW39" s="51"/>
      <c r="AX39" s="51"/>
      <c r="AY39" s="26"/>
      <c r="AZ39" s="51"/>
      <c r="BA39" s="26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</row>
    <row r="40" spans="27:70" ht="12" customHeight="1" x14ac:dyDescent="0.2">
      <c r="AA40" s="19"/>
      <c r="AB40" s="51"/>
      <c r="AC40" s="51"/>
      <c r="AD40" s="51"/>
      <c r="AE40" s="51"/>
      <c r="AF40" s="51"/>
      <c r="AG40" s="19"/>
      <c r="AH40" s="51"/>
      <c r="AI40" s="51"/>
      <c r="AJ40" s="51"/>
      <c r="AK40" s="51"/>
      <c r="AL40" s="51"/>
      <c r="AM40" s="19"/>
      <c r="AN40" s="51"/>
      <c r="AO40" s="51"/>
      <c r="AP40" s="51"/>
      <c r="AQ40" s="51"/>
      <c r="AR40" s="51"/>
      <c r="AS40" s="19"/>
      <c r="AT40" s="51"/>
      <c r="AU40" s="51"/>
      <c r="AV40" s="51"/>
      <c r="AW40" s="51"/>
      <c r="AX40" s="51"/>
      <c r="AY40" s="19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</row>
    <row r="41" spans="27:70" ht="12" customHeight="1" x14ac:dyDescent="0.2">
      <c r="AA41" s="19"/>
      <c r="AB41" s="51"/>
      <c r="AC41" s="51"/>
      <c r="AD41" s="51"/>
      <c r="AE41" s="20"/>
      <c r="AF41" s="51"/>
      <c r="AG41" s="19"/>
      <c r="AH41" s="51"/>
      <c r="AI41" s="51"/>
      <c r="AJ41" s="51"/>
      <c r="AK41" s="20"/>
      <c r="AL41" s="51"/>
      <c r="AM41" s="19"/>
      <c r="AN41" s="51"/>
      <c r="AO41" s="51"/>
      <c r="AP41" s="51"/>
      <c r="AQ41" s="20"/>
      <c r="AR41" s="51"/>
      <c r="AS41" s="19"/>
      <c r="AT41" s="51"/>
      <c r="AU41" s="51"/>
      <c r="AV41" s="51"/>
      <c r="AW41" s="20"/>
      <c r="AX41" s="51"/>
      <c r="AY41" s="19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</row>
    <row r="42" spans="27:70" ht="12" customHeight="1" x14ac:dyDescent="0.2">
      <c r="AA42" s="19"/>
      <c r="AB42" s="51"/>
      <c r="AC42" s="51"/>
      <c r="AD42" s="51"/>
      <c r="AE42" s="26"/>
      <c r="AF42" s="51"/>
      <c r="AG42" s="19"/>
      <c r="AH42" s="51"/>
      <c r="AI42" s="51"/>
      <c r="AJ42" s="51"/>
      <c r="AK42" s="26"/>
      <c r="AL42" s="51"/>
      <c r="AM42" s="19"/>
      <c r="AN42" s="51"/>
      <c r="AO42" s="51"/>
      <c r="AP42" s="51"/>
      <c r="AQ42" s="26"/>
      <c r="AR42" s="51"/>
      <c r="AS42" s="19"/>
      <c r="AT42" s="51"/>
      <c r="AU42" s="51"/>
      <c r="AV42" s="51"/>
      <c r="AW42" s="26"/>
      <c r="AX42" s="51"/>
      <c r="AY42" s="19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</row>
    <row r="43" spans="27:70" ht="12" customHeight="1" x14ac:dyDescent="0.2"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</row>
    <row r="44" spans="27:70" ht="12" customHeight="1" x14ac:dyDescent="0.2">
      <c r="AA44" s="51"/>
      <c r="AB44" s="51"/>
      <c r="AC44" s="51"/>
      <c r="AD44" s="51"/>
      <c r="AE44" s="51"/>
      <c r="AF44" s="26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26"/>
      <c r="BE44" s="51"/>
      <c r="BF44" s="51"/>
      <c r="BG44" s="51"/>
      <c r="BH44" s="51"/>
      <c r="BI44" s="51"/>
      <c r="BJ44" s="26"/>
      <c r="BK44" s="51"/>
      <c r="BL44" s="51"/>
      <c r="BM44" s="51"/>
      <c r="BN44" s="51"/>
      <c r="BO44" s="51"/>
      <c r="BP44" s="51"/>
      <c r="BQ44" s="51"/>
      <c r="BR44" s="51"/>
    </row>
    <row r="45" spans="27:70" ht="12" customHeight="1" x14ac:dyDescent="0.2"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</row>
    <row r="46" spans="27:70" ht="12" customHeight="1" x14ac:dyDescent="0.2"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26"/>
      <c r="BH46" s="51"/>
      <c r="BI46" s="51"/>
      <c r="BJ46" s="51"/>
      <c r="BK46" s="51"/>
      <c r="BL46" s="51"/>
      <c r="BM46" s="26"/>
      <c r="BN46" s="51"/>
      <c r="BO46" s="51"/>
      <c r="BP46" s="51"/>
      <c r="BQ46" s="51"/>
      <c r="BR46" s="51"/>
    </row>
    <row r="47" spans="27:70" ht="12" customHeight="1" x14ac:dyDescent="0.2">
      <c r="AA47" s="51"/>
      <c r="AB47" s="51"/>
      <c r="AC47" s="51"/>
      <c r="AD47" s="51"/>
      <c r="AE47" s="51"/>
      <c r="AF47" s="20"/>
      <c r="AG47" s="20"/>
      <c r="AH47" s="51"/>
      <c r="AI47" s="51"/>
      <c r="AJ47" s="51"/>
      <c r="AK47" s="51"/>
      <c r="AL47" s="20"/>
      <c r="AM47" s="20"/>
      <c r="AN47" s="51"/>
      <c r="AO47" s="51"/>
      <c r="AP47" s="51"/>
      <c r="AQ47" s="51"/>
      <c r="AR47" s="20"/>
      <c r="AS47" s="20"/>
      <c r="AT47" s="51"/>
      <c r="AU47" s="51"/>
      <c r="AV47" s="51"/>
      <c r="AW47" s="51"/>
      <c r="AX47" s="20"/>
      <c r="AY47" s="20"/>
      <c r="AZ47" s="51"/>
      <c r="BA47" s="51"/>
      <c r="BB47" s="51"/>
      <c r="BC47" s="51"/>
      <c r="BD47" s="20"/>
      <c r="BE47" s="20"/>
      <c r="BF47" s="51"/>
      <c r="BG47" s="51"/>
      <c r="BH47" s="51"/>
      <c r="BI47" s="51"/>
      <c r="BJ47" s="20"/>
      <c r="BK47" s="20"/>
      <c r="BL47" s="51"/>
      <c r="BM47" s="51"/>
      <c r="BN47" s="51"/>
      <c r="BO47" s="51"/>
      <c r="BP47" s="51"/>
      <c r="BQ47" s="51"/>
      <c r="BR47" s="51"/>
    </row>
    <row r="48" spans="27:70" ht="12" customHeight="1" x14ac:dyDescent="0.2"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</row>
    <row r="49" spans="27:78" ht="12" customHeight="1" x14ac:dyDescent="0.2">
      <c r="AA49" s="51"/>
      <c r="AB49" s="51"/>
      <c r="AC49" s="51"/>
      <c r="AD49" s="51"/>
      <c r="AE49" s="123"/>
      <c r="AF49" s="51"/>
      <c r="AG49" s="26"/>
      <c r="AH49" s="51"/>
      <c r="AI49" s="20"/>
      <c r="AJ49" s="51"/>
      <c r="AK49" s="123"/>
      <c r="AL49" s="51"/>
      <c r="AM49" s="26"/>
      <c r="AN49" s="51"/>
      <c r="AO49" s="20"/>
      <c r="AP49" s="51"/>
      <c r="AQ49" s="123"/>
      <c r="AR49" s="51"/>
      <c r="AS49" s="26"/>
      <c r="AT49" s="51"/>
      <c r="AU49" s="20"/>
      <c r="AV49" s="51"/>
      <c r="AW49" s="123"/>
      <c r="AX49" s="51"/>
      <c r="AY49" s="26"/>
      <c r="AZ49" s="51"/>
      <c r="BA49" s="20"/>
      <c r="BB49" s="51"/>
      <c r="BC49" s="123"/>
      <c r="BD49" s="51"/>
      <c r="BE49" s="26"/>
      <c r="BF49" s="51"/>
      <c r="BG49" s="20"/>
      <c r="BH49" s="51"/>
      <c r="BI49" s="123"/>
      <c r="BJ49" s="51"/>
      <c r="BK49" s="26"/>
      <c r="BL49" s="51"/>
      <c r="BM49" s="20"/>
      <c r="BN49" s="51"/>
      <c r="BO49" s="51"/>
      <c r="BP49" s="51"/>
      <c r="BQ49" s="51"/>
      <c r="BR49" s="51"/>
    </row>
    <row r="50" spans="27:78" ht="12" customHeight="1" x14ac:dyDescent="0.2">
      <c r="AA50" s="51"/>
      <c r="AB50" s="51"/>
      <c r="AC50" s="51"/>
      <c r="AD50" s="51"/>
      <c r="AE50" s="51"/>
      <c r="AF50" s="51"/>
      <c r="AG50" s="26"/>
      <c r="AH50" s="51"/>
      <c r="AI50" s="26"/>
      <c r="AJ50" s="51"/>
      <c r="AK50" s="51"/>
      <c r="AL50" s="51"/>
      <c r="AM50" s="26"/>
      <c r="AN50" s="51"/>
      <c r="AO50" s="26"/>
      <c r="AP50" s="51"/>
      <c r="AQ50" s="51"/>
      <c r="AR50" s="51"/>
      <c r="AS50" s="26"/>
      <c r="AT50" s="51"/>
      <c r="AU50" s="26"/>
      <c r="AV50" s="51"/>
      <c r="AW50" s="51"/>
      <c r="AX50" s="51"/>
      <c r="AY50" s="26"/>
      <c r="AZ50" s="51"/>
      <c r="BA50" s="26"/>
      <c r="BB50" s="51"/>
      <c r="BC50" s="51"/>
      <c r="BD50" s="51"/>
      <c r="BE50" s="26"/>
      <c r="BF50" s="51"/>
      <c r="BG50" s="26"/>
      <c r="BH50" s="51"/>
      <c r="BI50" s="51"/>
      <c r="BJ50" s="51"/>
      <c r="BK50" s="26"/>
      <c r="BL50" s="51"/>
      <c r="BM50" s="26"/>
      <c r="BN50" s="51"/>
      <c r="BO50" s="51"/>
      <c r="BP50" s="51"/>
      <c r="BQ50" s="51"/>
      <c r="BR50" s="51"/>
    </row>
    <row r="51" spans="27:78" ht="12" customHeight="1" x14ac:dyDescent="0.2">
      <c r="AA51" s="51"/>
      <c r="AB51" s="51"/>
      <c r="AC51" s="51"/>
      <c r="AD51" s="51"/>
      <c r="AE51" s="51"/>
      <c r="AF51" s="51"/>
      <c r="AG51" s="19"/>
      <c r="AH51" s="51"/>
      <c r="AI51" s="51"/>
      <c r="AJ51" s="51"/>
      <c r="AK51" s="51"/>
      <c r="AL51" s="51"/>
      <c r="AM51" s="19"/>
      <c r="AN51" s="51"/>
      <c r="AO51" s="51"/>
      <c r="AP51" s="51"/>
      <c r="AQ51" s="51"/>
      <c r="AR51" s="51"/>
      <c r="AS51" s="19"/>
      <c r="AT51" s="51"/>
      <c r="AU51" s="51"/>
      <c r="AV51" s="51"/>
      <c r="AW51" s="51"/>
      <c r="AX51" s="51"/>
      <c r="AY51" s="19"/>
      <c r="AZ51" s="51"/>
      <c r="BA51" s="51"/>
      <c r="BB51" s="51"/>
      <c r="BC51" s="51"/>
      <c r="BD51" s="51"/>
      <c r="BE51" s="19"/>
      <c r="BF51" s="51"/>
      <c r="BG51" s="51"/>
      <c r="BH51" s="51"/>
      <c r="BI51" s="51"/>
      <c r="BJ51" s="51"/>
      <c r="BK51" s="19"/>
      <c r="BL51" s="51"/>
      <c r="BM51" s="51"/>
      <c r="BN51" s="51"/>
      <c r="BO51" s="51"/>
      <c r="BP51" s="51"/>
      <c r="BQ51" s="51"/>
      <c r="BR51" s="51"/>
    </row>
    <row r="52" spans="27:78" ht="12" customHeight="1" x14ac:dyDescent="0.2">
      <c r="AA52" s="51"/>
      <c r="AB52" s="51"/>
      <c r="AC52" s="51"/>
      <c r="AD52" s="51"/>
      <c r="AE52" s="20"/>
      <c r="AF52" s="51"/>
      <c r="AG52" s="19"/>
      <c r="AH52" s="51"/>
      <c r="AI52" s="51"/>
      <c r="AJ52" s="51"/>
      <c r="AK52" s="20"/>
      <c r="AL52" s="51"/>
      <c r="AM52" s="19"/>
      <c r="AN52" s="51"/>
      <c r="AO52" s="51"/>
      <c r="AP52" s="51"/>
      <c r="AQ52" s="20"/>
      <c r="AR52" s="51"/>
      <c r="AS52" s="19"/>
      <c r="AT52" s="51"/>
      <c r="AU52" s="51"/>
      <c r="AV52" s="51"/>
      <c r="AW52" s="20"/>
      <c r="AX52" s="51"/>
      <c r="AY52" s="19"/>
      <c r="AZ52" s="51"/>
      <c r="BA52" s="51"/>
      <c r="BB52" s="51"/>
      <c r="BC52" s="20"/>
      <c r="BD52" s="51"/>
      <c r="BE52" s="19"/>
      <c r="BF52" s="51"/>
      <c r="BG52" s="51"/>
      <c r="BH52" s="51"/>
      <c r="BI52" s="20"/>
      <c r="BJ52" s="51"/>
      <c r="BK52" s="19"/>
      <c r="BL52" s="51"/>
      <c r="BM52" s="51"/>
      <c r="BN52" s="51"/>
      <c r="BO52" s="51"/>
      <c r="BP52" s="51"/>
      <c r="BQ52" s="51"/>
      <c r="BR52" s="51"/>
    </row>
    <row r="53" spans="27:78" ht="12" customHeight="1" x14ac:dyDescent="0.2">
      <c r="AA53" s="51"/>
      <c r="AB53" s="51"/>
      <c r="AC53" s="51"/>
      <c r="AD53" s="51"/>
      <c r="AE53" s="26"/>
      <c r="AF53" s="51"/>
      <c r="AG53" s="19"/>
      <c r="AH53" s="51"/>
      <c r="AI53" s="51"/>
      <c r="AJ53" s="51"/>
      <c r="AK53" s="26"/>
      <c r="AL53" s="51"/>
      <c r="AM53" s="19"/>
      <c r="AN53" s="51"/>
      <c r="AO53" s="51"/>
      <c r="AP53" s="51"/>
      <c r="AQ53" s="26"/>
      <c r="AR53" s="51"/>
      <c r="AS53" s="19"/>
      <c r="AT53" s="51"/>
      <c r="AU53" s="51"/>
      <c r="AV53" s="51"/>
      <c r="AW53" s="26"/>
      <c r="AX53" s="51"/>
      <c r="AY53" s="19"/>
      <c r="AZ53" s="51"/>
      <c r="BA53" s="51"/>
      <c r="BB53" s="51"/>
      <c r="BC53" s="26"/>
      <c r="BD53" s="51"/>
      <c r="BE53" s="19"/>
      <c r="BF53" s="51"/>
      <c r="BG53" s="51"/>
      <c r="BH53" s="51"/>
      <c r="BI53" s="26"/>
      <c r="BJ53" s="51"/>
      <c r="BK53" s="19"/>
      <c r="BL53" s="51"/>
      <c r="BM53" s="51"/>
      <c r="BN53" s="51"/>
      <c r="BO53" s="51"/>
      <c r="BP53" s="51"/>
      <c r="BQ53" s="51"/>
      <c r="BR53" s="51"/>
    </row>
    <row r="54" spans="27:78" ht="12" customHeight="1" x14ac:dyDescent="0.2">
      <c r="AA54" s="51"/>
      <c r="AB54" s="51"/>
      <c r="AC54" s="51"/>
      <c r="AD54" s="26"/>
      <c r="AE54" s="20"/>
      <c r="AF54" s="26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</row>
    <row r="55" spans="27:78" ht="12" customHeight="1" x14ac:dyDescent="0.2">
      <c r="AA55" s="51"/>
      <c r="AB55" s="51"/>
      <c r="AC55" s="51"/>
      <c r="AD55" s="26"/>
      <c r="AE55" s="26"/>
      <c r="AF55" s="26"/>
      <c r="AG55" s="51"/>
      <c r="AH55" s="51"/>
      <c r="AI55" s="51"/>
      <c r="AJ55" s="51"/>
      <c r="AK55" s="51"/>
      <c r="AL55" s="26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</row>
    <row r="56" spans="27:78" ht="12" customHeight="1" x14ac:dyDescent="0.2">
      <c r="AA56" s="51"/>
      <c r="AB56" s="51"/>
      <c r="AC56" s="51"/>
      <c r="AD56" s="26"/>
      <c r="AE56" s="19"/>
      <c r="AF56" s="26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</row>
    <row r="57" spans="27:78" ht="12" customHeight="1" x14ac:dyDescent="0.2"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20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26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</row>
    <row r="58" spans="27:78" ht="12" customHeight="1" x14ac:dyDescent="0.2">
      <c r="AA58" s="51"/>
      <c r="AB58" s="51"/>
      <c r="AC58" s="51"/>
      <c r="AD58" s="51"/>
      <c r="AE58" s="51"/>
      <c r="AF58" s="51"/>
      <c r="AG58" s="20"/>
      <c r="AH58" s="51"/>
      <c r="AI58" s="51"/>
      <c r="AJ58" s="51"/>
      <c r="AK58" s="20"/>
      <c r="AL58" s="51"/>
      <c r="AM58" s="20"/>
      <c r="AN58" s="51"/>
      <c r="AO58" s="51"/>
      <c r="AP58" s="51"/>
      <c r="AQ58" s="51"/>
      <c r="AR58" s="51"/>
      <c r="AS58" s="20"/>
      <c r="AT58" s="51"/>
      <c r="AU58" s="51"/>
      <c r="AV58" s="51"/>
      <c r="AW58" s="51"/>
      <c r="AX58" s="51"/>
      <c r="AY58" s="20"/>
      <c r="AZ58" s="51"/>
      <c r="BA58" s="51"/>
      <c r="BB58" s="51"/>
      <c r="BC58" s="51"/>
      <c r="BD58" s="51"/>
      <c r="BE58" s="20"/>
      <c r="BF58" s="51"/>
      <c r="BG58" s="51"/>
      <c r="BH58" s="51"/>
      <c r="BI58" s="51"/>
      <c r="BJ58" s="51"/>
      <c r="BK58" s="20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</row>
    <row r="59" spans="27:78" ht="12" customHeight="1" x14ac:dyDescent="0.2">
      <c r="AA59" s="51"/>
      <c r="AB59" s="51"/>
      <c r="AC59" s="51"/>
      <c r="AD59" s="51"/>
      <c r="AE59" s="20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</row>
    <row r="60" spans="27:78" ht="12" customHeight="1" x14ac:dyDescent="0.2"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123"/>
      <c r="AL60" s="51"/>
      <c r="AM60" s="26"/>
      <c r="AN60" s="51"/>
      <c r="AO60" s="20"/>
      <c r="AP60" s="51"/>
      <c r="AQ60" s="123"/>
      <c r="AR60" s="51"/>
      <c r="AS60" s="26"/>
      <c r="AT60" s="51"/>
      <c r="AU60" s="20"/>
      <c r="AV60" s="51"/>
      <c r="AW60" s="123"/>
      <c r="AX60" s="51"/>
      <c r="AY60" s="26"/>
      <c r="AZ60" s="51"/>
      <c r="BA60" s="20"/>
      <c r="BB60" s="51"/>
      <c r="BC60" s="123"/>
      <c r="BD60" s="51"/>
      <c r="BE60" s="26"/>
      <c r="BF60" s="51"/>
      <c r="BG60" s="20"/>
      <c r="BH60" s="51"/>
      <c r="BI60" s="123"/>
      <c r="BJ60" s="51"/>
      <c r="BK60" s="26"/>
      <c r="BL60" s="51"/>
      <c r="BM60" s="20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</row>
    <row r="61" spans="27:78" x14ac:dyDescent="0.2"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26"/>
      <c r="AN61" s="51"/>
      <c r="AO61" s="26"/>
      <c r="AP61" s="51"/>
      <c r="AQ61" s="51"/>
      <c r="AR61" s="51"/>
      <c r="AS61" s="26"/>
      <c r="AT61" s="51"/>
      <c r="AU61" s="26"/>
      <c r="AV61" s="51"/>
      <c r="AW61" s="51"/>
      <c r="AX61" s="51"/>
      <c r="AY61" s="26"/>
      <c r="AZ61" s="51"/>
      <c r="BA61" s="26"/>
      <c r="BB61" s="51"/>
      <c r="BC61" s="51"/>
      <c r="BD61" s="51"/>
      <c r="BE61" s="26"/>
      <c r="BF61" s="51"/>
      <c r="BG61" s="26"/>
      <c r="BH61" s="51"/>
      <c r="BI61" s="51"/>
      <c r="BJ61" s="51"/>
      <c r="BK61" s="26"/>
      <c r="BL61" s="51"/>
      <c r="BM61" s="26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</row>
    <row r="62" spans="27:78" x14ac:dyDescent="0.2"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19"/>
      <c r="AN62" s="51"/>
      <c r="AO62" s="51"/>
      <c r="AP62" s="51"/>
      <c r="AQ62" s="51"/>
      <c r="AR62" s="51"/>
      <c r="AS62" s="19"/>
      <c r="AT62" s="51"/>
      <c r="AU62" s="51"/>
      <c r="AV62" s="51"/>
      <c r="AW62" s="51"/>
      <c r="AX62" s="51"/>
      <c r="AY62" s="19"/>
      <c r="AZ62" s="51"/>
      <c r="BA62" s="51"/>
      <c r="BB62" s="51"/>
      <c r="BC62" s="51"/>
      <c r="BD62" s="51"/>
      <c r="BE62" s="19"/>
      <c r="BF62" s="51"/>
      <c r="BG62" s="51"/>
      <c r="BH62" s="51"/>
      <c r="BI62" s="51"/>
      <c r="BJ62" s="51"/>
      <c r="BK62" s="19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</row>
    <row r="63" spans="27:78" x14ac:dyDescent="0.2"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20"/>
      <c r="AL63" s="51"/>
      <c r="AM63" s="19"/>
      <c r="AN63" s="51"/>
      <c r="AO63" s="51"/>
      <c r="AP63" s="51"/>
      <c r="AQ63" s="20"/>
      <c r="AR63" s="51"/>
      <c r="AS63" s="19"/>
      <c r="AT63" s="51"/>
      <c r="AU63" s="51"/>
      <c r="AV63" s="51"/>
      <c r="AW63" s="20"/>
      <c r="AX63" s="51"/>
      <c r="AY63" s="19"/>
      <c r="AZ63" s="51"/>
      <c r="BA63" s="51"/>
      <c r="BB63" s="51"/>
      <c r="BC63" s="20"/>
      <c r="BD63" s="51"/>
      <c r="BE63" s="19"/>
      <c r="BF63" s="51"/>
      <c r="BG63" s="51"/>
      <c r="BH63" s="51"/>
      <c r="BI63" s="20"/>
      <c r="BJ63" s="51"/>
      <c r="BK63" s="19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</row>
    <row r="64" spans="27:78" x14ac:dyDescent="0.2"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26"/>
      <c r="AL64" s="51"/>
      <c r="AM64" s="19"/>
      <c r="AN64" s="51"/>
      <c r="AO64" s="51"/>
      <c r="AP64" s="51"/>
      <c r="AQ64" s="26"/>
      <c r="AR64" s="51"/>
      <c r="AS64" s="19"/>
      <c r="AT64" s="51"/>
      <c r="AU64" s="51"/>
      <c r="AV64" s="51"/>
      <c r="AW64" s="26"/>
      <c r="AX64" s="51"/>
      <c r="AY64" s="19"/>
      <c r="AZ64" s="51"/>
      <c r="BA64" s="51"/>
      <c r="BB64" s="51"/>
      <c r="BC64" s="26"/>
      <c r="BD64" s="51"/>
      <c r="BE64" s="19"/>
      <c r="BF64" s="51"/>
      <c r="BG64" s="51"/>
      <c r="BH64" s="51"/>
      <c r="BI64" s="26"/>
      <c r="BJ64" s="51"/>
      <c r="BK64" s="19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</row>
    <row r="65" spans="27:78" x14ac:dyDescent="0.2">
      <c r="AA65" s="51"/>
      <c r="AB65" s="51"/>
      <c r="AC65" s="51"/>
      <c r="AD65" s="51"/>
      <c r="AE65" s="51"/>
      <c r="AF65" s="51"/>
      <c r="AG65" s="51"/>
      <c r="AH65" s="51"/>
      <c r="AI65" s="51"/>
      <c r="AJ65" s="26"/>
      <c r="AK65" s="20"/>
      <c r="AL65" s="26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</row>
    <row r="66" spans="27:78" x14ac:dyDescent="0.2">
      <c r="AA66" s="51"/>
      <c r="AB66" s="51"/>
      <c r="AC66" s="51"/>
      <c r="AD66" s="51"/>
      <c r="AE66" s="51"/>
      <c r="AF66" s="51"/>
      <c r="AG66" s="51"/>
      <c r="AH66" s="51"/>
      <c r="AI66" s="51"/>
      <c r="AJ66" s="26"/>
      <c r="AK66" s="26"/>
      <c r="AL66" s="26"/>
      <c r="AM66" s="51"/>
      <c r="AN66" s="51"/>
      <c r="AO66" s="51"/>
      <c r="AP66" s="51"/>
      <c r="AQ66" s="51"/>
      <c r="AR66" s="26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</row>
    <row r="67" spans="27:78" x14ac:dyDescent="0.2">
      <c r="AA67" s="51"/>
      <c r="AB67" s="51"/>
      <c r="AC67" s="51"/>
      <c r="AD67" s="51"/>
      <c r="AE67" s="51"/>
      <c r="AF67" s="51"/>
      <c r="AG67" s="51"/>
      <c r="AH67" s="51"/>
      <c r="AI67" s="51"/>
      <c r="AJ67" s="26"/>
      <c r="AK67" s="19"/>
      <c r="AL67" s="26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</row>
    <row r="68" spans="27:78" x14ac:dyDescent="0.2"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26"/>
      <c r="BT68" s="51"/>
      <c r="BU68" s="51"/>
      <c r="BV68" s="51"/>
      <c r="BW68" s="51"/>
      <c r="BX68" s="51"/>
      <c r="BY68" s="51"/>
      <c r="BZ68" s="51"/>
    </row>
    <row r="69" spans="27:78" x14ac:dyDescent="0.2"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20"/>
      <c r="AS69" s="20"/>
      <c r="AT69" s="51"/>
      <c r="AU69" s="51"/>
      <c r="AV69" s="51"/>
      <c r="AW69" s="51"/>
      <c r="AX69" s="20"/>
      <c r="AY69" s="20"/>
      <c r="AZ69" s="51"/>
      <c r="BA69" s="51"/>
      <c r="BB69" s="51"/>
      <c r="BC69" s="51"/>
      <c r="BD69" s="20"/>
      <c r="BE69" s="20"/>
      <c r="BF69" s="51"/>
      <c r="BG69" s="51"/>
      <c r="BH69" s="51"/>
      <c r="BI69" s="51"/>
      <c r="BJ69" s="20"/>
      <c r="BK69" s="20"/>
      <c r="BL69" s="51"/>
      <c r="BM69" s="51"/>
      <c r="BN69" s="51"/>
      <c r="BO69" s="51"/>
      <c r="BP69" s="20"/>
      <c r="BQ69" s="20"/>
      <c r="BR69" s="51"/>
      <c r="BS69" s="51"/>
      <c r="BT69" s="51"/>
      <c r="BU69" s="51"/>
      <c r="BV69" s="51"/>
      <c r="BW69" s="51"/>
      <c r="BX69" s="51"/>
      <c r="BY69" s="51"/>
      <c r="BZ69" s="51"/>
    </row>
    <row r="70" spans="27:78" x14ac:dyDescent="0.2"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</row>
    <row r="71" spans="27:78" x14ac:dyDescent="0.2"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123"/>
      <c r="AR71" s="51"/>
      <c r="AS71" s="26"/>
      <c r="AT71" s="51"/>
      <c r="AU71" s="20"/>
      <c r="AV71" s="51"/>
      <c r="AW71" s="123"/>
      <c r="AX71" s="51"/>
      <c r="AY71" s="26"/>
      <c r="AZ71" s="51"/>
      <c r="BA71" s="20"/>
      <c r="BB71" s="51"/>
      <c r="BC71" s="123"/>
      <c r="BD71" s="51"/>
      <c r="BE71" s="26"/>
      <c r="BF71" s="51"/>
      <c r="BG71" s="20"/>
      <c r="BH71" s="51"/>
      <c r="BI71" s="123"/>
      <c r="BJ71" s="51"/>
      <c r="BK71" s="26"/>
      <c r="BL71" s="51"/>
      <c r="BM71" s="20"/>
      <c r="BN71" s="51"/>
      <c r="BO71" s="123"/>
      <c r="BP71" s="51"/>
      <c r="BQ71" s="26"/>
      <c r="BR71" s="51"/>
      <c r="BS71" s="20"/>
      <c r="BT71" s="51"/>
      <c r="BU71" s="51"/>
      <c r="BV71" s="51"/>
      <c r="BW71" s="51"/>
      <c r="BX71" s="51"/>
      <c r="BY71" s="51"/>
      <c r="BZ71" s="51"/>
    </row>
    <row r="72" spans="27:78" x14ac:dyDescent="0.2"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26"/>
      <c r="AT72" s="51"/>
      <c r="AU72" s="26"/>
      <c r="AV72" s="51"/>
      <c r="AW72" s="51"/>
      <c r="AX72" s="51"/>
      <c r="AY72" s="26"/>
      <c r="AZ72" s="51"/>
      <c r="BA72" s="26"/>
      <c r="BB72" s="51"/>
      <c r="BC72" s="51"/>
      <c r="BD72" s="51"/>
      <c r="BE72" s="26"/>
      <c r="BF72" s="51"/>
      <c r="BG72" s="26"/>
      <c r="BH72" s="51"/>
      <c r="BI72" s="51"/>
      <c r="BJ72" s="51"/>
      <c r="BK72" s="26"/>
      <c r="BL72" s="51"/>
      <c r="BM72" s="26"/>
      <c r="BN72" s="51"/>
      <c r="BO72" s="51"/>
      <c r="BP72" s="51"/>
      <c r="BQ72" s="26"/>
      <c r="BR72" s="51"/>
      <c r="BS72" s="26"/>
      <c r="BT72" s="51"/>
      <c r="BU72" s="51"/>
      <c r="BV72" s="51"/>
      <c r="BW72" s="51"/>
      <c r="BX72" s="51"/>
      <c r="BY72" s="51"/>
      <c r="BZ72" s="51"/>
    </row>
    <row r="73" spans="27:78" x14ac:dyDescent="0.2"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19"/>
      <c r="AT73" s="51"/>
      <c r="AU73" s="51"/>
      <c r="AV73" s="51"/>
      <c r="AW73" s="51"/>
      <c r="AX73" s="51"/>
      <c r="AY73" s="19"/>
      <c r="AZ73" s="51"/>
      <c r="BA73" s="51"/>
      <c r="BB73" s="51"/>
      <c r="BC73" s="51"/>
      <c r="BD73" s="51"/>
      <c r="BE73" s="19"/>
      <c r="BF73" s="51"/>
      <c r="BG73" s="51"/>
      <c r="BH73" s="51"/>
      <c r="BI73" s="51"/>
      <c r="BJ73" s="51"/>
      <c r="BK73" s="19"/>
      <c r="BL73" s="51"/>
      <c r="BM73" s="51"/>
      <c r="BN73" s="51"/>
      <c r="BO73" s="51"/>
      <c r="BP73" s="51"/>
      <c r="BQ73" s="19"/>
      <c r="BR73" s="51"/>
      <c r="BS73" s="51"/>
      <c r="BT73" s="51"/>
      <c r="BU73" s="51"/>
      <c r="BV73" s="51"/>
      <c r="BW73" s="51"/>
      <c r="BX73" s="51"/>
      <c r="BY73" s="51"/>
      <c r="BZ73" s="51"/>
    </row>
    <row r="74" spans="27:78" x14ac:dyDescent="0.2"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20"/>
      <c r="AR74" s="51"/>
      <c r="AS74" s="19"/>
      <c r="AT74" s="51"/>
      <c r="AU74" s="51"/>
      <c r="AV74" s="51"/>
      <c r="AW74" s="20"/>
      <c r="AX74" s="51"/>
      <c r="AY74" s="19"/>
      <c r="AZ74" s="51"/>
      <c r="BA74" s="51"/>
      <c r="BB74" s="51"/>
      <c r="BC74" s="20"/>
      <c r="BD74" s="51"/>
      <c r="BE74" s="19"/>
      <c r="BF74" s="51"/>
      <c r="BG74" s="51"/>
      <c r="BH74" s="51"/>
      <c r="BI74" s="20"/>
      <c r="BJ74" s="51"/>
      <c r="BK74" s="19"/>
      <c r="BL74" s="51"/>
      <c r="BM74" s="51"/>
      <c r="BN74" s="51"/>
      <c r="BO74" s="20"/>
      <c r="BP74" s="51"/>
      <c r="BQ74" s="19"/>
      <c r="BR74" s="51"/>
      <c r="BS74" s="51"/>
      <c r="BT74" s="51"/>
      <c r="BU74" s="51"/>
      <c r="BV74" s="51"/>
      <c r="BW74" s="51"/>
      <c r="BX74" s="51"/>
      <c r="BY74" s="51"/>
      <c r="BZ74" s="51"/>
    </row>
    <row r="75" spans="27:78" x14ac:dyDescent="0.2"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26"/>
      <c r="AR75" s="51"/>
      <c r="AS75" s="19"/>
      <c r="AT75" s="51"/>
      <c r="AU75" s="51"/>
      <c r="AV75" s="51"/>
      <c r="AW75" s="26"/>
      <c r="AX75" s="51"/>
      <c r="AY75" s="19"/>
      <c r="AZ75" s="51"/>
      <c r="BA75" s="51"/>
      <c r="BB75" s="51"/>
      <c r="BC75" s="26"/>
      <c r="BD75" s="51"/>
      <c r="BE75" s="19"/>
      <c r="BF75" s="51"/>
      <c r="BG75" s="51"/>
      <c r="BH75" s="51"/>
      <c r="BI75" s="26"/>
      <c r="BJ75" s="51"/>
      <c r="BK75" s="19"/>
      <c r="BL75" s="51"/>
      <c r="BM75" s="51"/>
      <c r="BN75" s="51"/>
      <c r="BO75" s="26"/>
      <c r="BP75" s="51"/>
      <c r="BQ75" s="19"/>
      <c r="BR75" s="51"/>
      <c r="BS75" s="51"/>
      <c r="BT75" s="51"/>
      <c r="BU75" s="51"/>
      <c r="BV75" s="51"/>
      <c r="BW75" s="51"/>
      <c r="BX75" s="51"/>
      <c r="BY75" s="51"/>
      <c r="BZ75" s="51"/>
    </row>
    <row r="76" spans="27:78" x14ac:dyDescent="0.2"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26"/>
      <c r="AQ76" s="20"/>
      <c r="AR76" s="26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</row>
    <row r="77" spans="27:78" x14ac:dyDescent="0.2"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26"/>
      <c r="AQ77" s="26"/>
      <c r="AR77" s="26"/>
      <c r="AS77" s="51"/>
      <c r="AT77" s="51"/>
      <c r="AU77" s="51"/>
      <c r="AV77" s="51"/>
      <c r="AW77" s="51"/>
      <c r="AX77" s="26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</row>
    <row r="78" spans="27:78" x14ac:dyDescent="0.2"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26"/>
      <c r="AQ78" s="19"/>
      <c r="AR78" s="26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</row>
    <row r="79" spans="27:78" x14ac:dyDescent="0.2"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26"/>
      <c r="BZ79" s="51"/>
    </row>
    <row r="80" spans="27:78" x14ac:dyDescent="0.2"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20"/>
      <c r="AY80" s="20"/>
      <c r="AZ80" s="51"/>
      <c r="BA80" s="51"/>
      <c r="BB80" s="51"/>
      <c r="BC80" s="51"/>
      <c r="BD80" s="20"/>
      <c r="BE80" s="20"/>
      <c r="BF80" s="51"/>
      <c r="BG80" s="51"/>
      <c r="BH80" s="51"/>
      <c r="BI80" s="51"/>
      <c r="BJ80" s="20"/>
      <c r="BK80" s="20"/>
      <c r="BL80" s="51"/>
      <c r="BM80" s="51"/>
      <c r="BN80" s="51"/>
      <c r="BO80" s="51"/>
      <c r="BP80" s="20"/>
      <c r="BQ80" s="20"/>
      <c r="BR80" s="51"/>
      <c r="BS80" s="51"/>
      <c r="BT80" s="51"/>
      <c r="BU80" s="51"/>
      <c r="BV80" s="20"/>
      <c r="BW80" s="20"/>
      <c r="BX80" s="51"/>
      <c r="BY80" s="51"/>
      <c r="BZ80" s="51"/>
    </row>
    <row r="81" spans="27:84" x14ac:dyDescent="0.2"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</row>
    <row r="82" spans="27:84" x14ac:dyDescent="0.2"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123"/>
      <c r="AX82" s="51"/>
      <c r="AY82" s="26"/>
      <c r="AZ82" s="51"/>
      <c r="BA82" s="20"/>
      <c r="BB82" s="51"/>
      <c r="BC82" s="123"/>
      <c r="BD82" s="51"/>
      <c r="BE82" s="26"/>
      <c r="BF82" s="51"/>
      <c r="BG82" s="20"/>
      <c r="BH82" s="51"/>
      <c r="BI82" s="123"/>
      <c r="BJ82" s="51"/>
      <c r="BK82" s="26"/>
      <c r="BL82" s="51"/>
      <c r="BM82" s="20"/>
      <c r="BN82" s="51"/>
      <c r="BO82" s="123"/>
      <c r="BP82" s="51"/>
      <c r="BQ82" s="26"/>
      <c r="BR82" s="51"/>
      <c r="BS82" s="20"/>
      <c r="BT82" s="51"/>
      <c r="BU82" s="123"/>
      <c r="BV82" s="51"/>
      <c r="BW82" s="26"/>
      <c r="BX82" s="51"/>
      <c r="BY82" s="20"/>
      <c r="BZ82" s="51"/>
    </row>
    <row r="83" spans="27:84" x14ac:dyDescent="0.2"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26"/>
      <c r="AZ83" s="51"/>
      <c r="BA83" s="26"/>
      <c r="BB83" s="51"/>
      <c r="BC83" s="51"/>
      <c r="BD83" s="51"/>
      <c r="BE83" s="26"/>
      <c r="BF83" s="51"/>
      <c r="BG83" s="26"/>
      <c r="BH83" s="51"/>
      <c r="BI83" s="51"/>
      <c r="BJ83" s="51"/>
      <c r="BK83" s="26"/>
      <c r="BL83" s="51"/>
      <c r="BM83" s="26"/>
      <c r="BN83" s="51"/>
      <c r="BO83" s="51"/>
      <c r="BP83" s="51"/>
      <c r="BQ83" s="26"/>
      <c r="BR83" s="51"/>
      <c r="BS83" s="26"/>
      <c r="BT83" s="51"/>
      <c r="BU83" s="51"/>
      <c r="BV83" s="51"/>
      <c r="BW83" s="26"/>
      <c r="BX83" s="51"/>
      <c r="BY83" s="26"/>
      <c r="BZ83" s="51"/>
    </row>
    <row r="84" spans="27:84" x14ac:dyDescent="0.2"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19"/>
      <c r="AZ84" s="51"/>
      <c r="BA84" s="51"/>
      <c r="BB84" s="51"/>
      <c r="BC84" s="51"/>
      <c r="BD84" s="51"/>
      <c r="BE84" s="19"/>
      <c r="BF84" s="51"/>
      <c r="BG84" s="51"/>
      <c r="BH84" s="51"/>
      <c r="BI84" s="51"/>
      <c r="BJ84" s="51"/>
      <c r="BK84" s="19"/>
      <c r="BL84" s="51"/>
      <c r="BM84" s="51"/>
      <c r="BN84" s="51"/>
      <c r="BO84" s="51"/>
      <c r="BP84" s="51"/>
      <c r="BQ84" s="19"/>
      <c r="BR84" s="51"/>
      <c r="BS84" s="51"/>
      <c r="BT84" s="51"/>
      <c r="BU84" s="51"/>
      <c r="BV84" s="51"/>
      <c r="BW84" s="19"/>
      <c r="BX84" s="51"/>
      <c r="BY84" s="51"/>
      <c r="BZ84" s="51"/>
    </row>
    <row r="85" spans="27:84" x14ac:dyDescent="0.2"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20"/>
      <c r="AX85" s="51"/>
      <c r="AY85" s="19"/>
      <c r="AZ85" s="51"/>
      <c r="BA85" s="51"/>
      <c r="BB85" s="51"/>
      <c r="BC85" s="20"/>
      <c r="BD85" s="51"/>
      <c r="BE85" s="19"/>
      <c r="BF85" s="51"/>
      <c r="BG85" s="51"/>
      <c r="BH85" s="51"/>
      <c r="BI85" s="20"/>
      <c r="BJ85" s="51"/>
      <c r="BK85" s="19"/>
      <c r="BL85" s="51"/>
      <c r="BM85" s="51"/>
      <c r="BN85" s="51"/>
      <c r="BO85" s="20"/>
      <c r="BP85" s="51"/>
      <c r="BQ85" s="19"/>
      <c r="BR85" s="51"/>
      <c r="BS85" s="51"/>
      <c r="BT85" s="51"/>
      <c r="BU85" s="20"/>
      <c r="BV85" s="51"/>
      <c r="BW85" s="19"/>
      <c r="BX85" s="51"/>
      <c r="BY85" s="51"/>
      <c r="BZ85" s="51"/>
    </row>
    <row r="86" spans="27:84" x14ac:dyDescent="0.2"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26"/>
      <c r="AX86" s="51"/>
      <c r="AY86" s="19"/>
      <c r="AZ86" s="51"/>
      <c r="BA86" s="51"/>
      <c r="BB86" s="51"/>
      <c r="BC86" s="26"/>
      <c r="BD86" s="51"/>
      <c r="BE86" s="19"/>
      <c r="BF86" s="51"/>
      <c r="BG86" s="51"/>
      <c r="BH86" s="51"/>
      <c r="BI86" s="26"/>
      <c r="BJ86" s="51"/>
      <c r="BK86" s="19"/>
      <c r="BL86" s="51"/>
      <c r="BM86" s="51"/>
      <c r="BN86" s="51"/>
      <c r="BO86" s="26"/>
      <c r="BP86" s="51"/>
      <c r="BQ86" s="19"/>
      <c r="BR86" s="51"/>
      <c r="BS86" s="51"/>
      <c r="BT86" s="51"/>
      <c r="BU86" s="26"/>
      <c r="BV86" s="51"/>
      <c r="BW86" s="19"/>
      <c r="BX86" s="51"/>
      <c r="BY86" s="51"/>
      <c r="BZ86" s="51"/>
      <c r="CA86" s="51"/>
      <c r="CB86" s="51"/>
      <c r="CC86" s="51"/>
      <c r="CD86" s="51"/>
      <c r="CE86" s="51"/>
      <c r="CF86" s="51"/>
    </row>
    <row r="87" spans="27:84" x14ac:dyDescent="0.2"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</row>
    <row r="88" spans="27:84" x14ac:dyDescent="0.2"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26"/>
      <c r="AW88" s="20"/>
      <c r="AX88" s="26"/>
      <c r="AY88" s="51"/>
      <c r="AZ88" s="51"/>
      <c r="BA88" s="51"/>
      <c r="BB88" s="51"/>
      <c r="BC88" s="51"/>
      <c r="BD88" s="26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</row>
    <row r="89" spans="27:84" x14ac:dyDescent="0.2"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26"/>
      <c r="AW89" s="26"/>
      <c r="AX89" s="26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</row>
    <row r="90" spans="27:84" x14ac:dyDescent="0.2"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26"/>
      <c r="AW90" s="19"/>
      <c r="AX90" s="26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26"/>
      <c r="CF90" s="51"/>
    </row>
    <row r="91" spans="27:84" x14ac:dyDescent="0.2"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20"/>
      <c r="BE91" s="20"/>
      <c r="BF91" s="51"/>
      <c r="BG91" s="51"/>
      <c r="BH91" s="51"/>
      <c r="BI91" s="51"/>
      <c r="BJ91" s="20"/>
      <c r="BK91" s="20"/>
      <c r="BL91" s="51"/>
      <c r="BM91" s="51"/>
      <c r="BN91" s="51"/>
      <c r="BO91" s="51"/>
      <c r="BP91" s="20"/>
      <c r="BQ91" s="20"/>
      <c r="BR91" s="51"/>
      <c r="BS91" s="51"/>
      <c r="BT91" s="51"/>
      <c r="BU91" s="51"/>
      <c r="BV91" s="20"/>
      <c r="BW91" s="20"/>
      <c r="BX91" s="51"/>
      <c r="BY91" s="51"/>
      <c r="BZ91" s="51"/>
      <c r="CA91" s="51"/>
      <c r="CB91" s="20"/>
      <c r="CC91" s="20"/>
      <c r="CD91" s="51"/>
      <c r="CE91" s="51"/>
      <c r="CF91" s="51"/>
    </row>
    <row r="92" spans="27:84" x14ac:dyDescent="0.2"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</row>
    <row r="93" spans="27:84" x14ac:dyDescent="0.2"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123"/>
      <c r="BD93" s="51"/>
      <c r="BE93" s="26"/>
      <c r="BF93" s="51"/>
      <c r="BG93" s="20"/>
      <c r="BH93" s="51"/>
      <c r="BI93" s="123"/>
      <c r="BJ93" s="51"/>
      <c r="BK93" s="26"/>
      <c r="BL93" s="51"/>
      <c r="BM93" s="20"/>
      <c r="BN93" s="51"/>
      <c r="BO93" s="123"/>
      <c r="BP93" s="51"/>
      <c r="BQ93" s="26"/>
      <c r="BR93" s="51"/>
      <c r="BS93" s="20"/>
      <c r="BT93" s="51"/>
      <c r="BU93" s="123"/>
      <c r="BV93" s="51"/>
      <c r="BW93" s="26"/>
      <c r="BX93" s="51"/>
      <c r="BY93" s="20"/>
      <c r="BZ93" s="51"/>
      <c r="CA93" s="123"/>
      <c r="CB93" s="51"/>
      <c r="CC93" s="26"/>
      <c r="CD93" s="51"/>
      <c r="CE93" s="20"/>
      <c r="CF93" s="51"/>
    </row>
    <row r="94" spans="27:84" x14ac:dyDescent="0.2"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26"/>
      <c r="BF94" s="51"/>
      <c r="BG94" s="26"/>
      <c r="BH94" s="51"/>
      <c r="BI94" s="51"/>
      <c r="BJ94" s="51"/>
      <c r="BK94" s="26"/>
      <c r="BL94" s="51"/>
      <c r="BM94" s="26"/>
      <c r="BN94" s="51"/>
      <c r="BO94" s="51"/>
      <c r="BP94" s="51"/>
      <c r="BQ94" s="26"/>
      <c r="BR94" s="51"/>
      <c r="BS94" s="26"/>
      <c r="BT94" s="51"/>
      <c r="BU94" s="51"/>
      <c r="BV94" s="51"/>
      <c r="BW94" s="26"/>
      <c r="BX94" s="51"/>
      <c r="BY94" s="26"/>
      <c r="BZ94" s="51"/>
      <c r="CA94" s="51"/>
      <c r="CB94" s="51"/>
      <c r="CC94" s="26"/>
      <c r="CD94" s="51"/>
      <c r="CE94" s="26"/>
      <c r="CF94" s="51"/>
    </row>
    <row r="95" spans="27:84" x14ac:dyDescent="0.2"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19"/>
      <c r="BF95" s="51"/>
      <c r="BG95" s="51"/>
      <c r="BH95" s="51"/>
      <c r="BI95" s="51"/>
      <c r="BJ95" s="51"/>
      <c r="BK95" s="19"/>
      <c r="BL95" s="51"/>
      <c r="BM95" s="51"/>
      <c r="BN95" s="51"/>
      <c r="BO95" s="51"/>
      <c r="BP95" s="51"/>
      <c r="BQ95" s="19"/>
      <c r="BR95" s="51"/>
      <c r="BS95" s="51"/>
      <c r="BT95" s="51"/>
      <c r="BU95" s="51"/>
      <c r="BV95" s="51"/>
      <c r="BW95" s="19"/>
      <c r="BX95" s="51"/>
      <c r="BY95" s="51"/>
      <c r="BZ95" s="51"/>
      <c r="CA95" s="51"/>
      <c r="CB95" s="51"/>
      <c r="CC95" s="19"/>
      <c r="CD95" s="51"/>
      <c r="CE95" s="51"/>
      <c r="CF95" s="51"/>
    </row>
    <row r="96" spans="27:84" x14ac:dyDescent="0.2"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20"/>
      <c r="BD96" s="51"/>
      <c r="BE96" s="19"/>
      <c r="BF96" s="51"/>
      <c r="BG96" s="51"/>
      <c r="BH96" s="51"/>
      <c r="BI96" s="20"/>
      <c r="BJ96" s="51"/>
      <c r="BK96" s="19"/>
      <c r="BL96" s="51"/>
      <c r="BM96" s="51"/>
      <c r="BN96" s="51"/>
      <c r="BO96" s="20"/>
      <c r="BP96" s="51"/>
      <c r="BQ96" s="19"/>
      <c r="BR96" s="51"/>
      <c r="BS96" s="51"/>
      <c r="BT96" s="51"/>
      <c r="BU96" s="20"/>
      <c r="BV96" s="51"/>
      <c r="BW96" s="19"/>
      <c r="BX96" s="51"/>
      <c r="BY96" s="51"/>
      <c r="BZ96" s="51"/>
      <c r="CA96" s="20"/>
      <c r="CB96" s="51"/>
      <c r="CC96" s="19"/>
      <c r="CD96" s="51"/>
      <c r="CE96" s="51"/>
      <c r="CF96" s="51"/>
    </row>
    <row r="97" spans="27:89" x14ac:dyDescent="0.2"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26"/>
      <c r="BD97" s="51"/>
      <c r="BE97" s="19"/>
      <c r="BF97" s="51"/>
      <c r="BG97" s="51"/>
      <c r="BH97" s="51"/>
      <c r="BI97" s="26"/>
      <c r="BJ97" s="51"/>
      <c r="BK97" s="19"/>
      <c r="BL97" s="51"/>
      <c r="BM97" s="51"/>
      <c r="BN97" s="51"/>
      <c r="BO97" s="26"/>
      <c r="BP97" s="51"/>
      <c r="BQ97" s="19"/>
      <c r="BR97" s="51"/>
      <c r="BS97" s="51"/>
      <c r="BT97" s="51"/>
      <c r="BU97" s="26"/>
      <c r="BV97" s="51"/>
      <c r="BW97" s="19"/>
      <c r="BX97" s="51"/>
      <c r="BY97" s="51"/>
      <c r="BZ97" s="51"/>
      <c r="CA97" s="26"/>
      <c r="CB97" s="51"/>
      <c r="CC97" s="19"/>
      <c r="CD97" s="51"/>
      <c r="CE97" s="51"/>
      <c r="CF97" s="51"/>
    </row>
    <row r="98" spans="27:89" x14ac:dyDescent="0.2"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</row>
    <row r="99" spans="27:89" x14ac:dyDescent="0.2"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26"/>
      <c r="BC99" s="20"/>
      <c r="BD99" s="26"/>
      <c r="BE99" s="20"/>
      <c r="BF99" s="51"/>
      <c r="BG99" s="51"/>
      <c r="BH99" s="51"/>
      <c r="BI99" s="51"/>
      <c r="BJ99" s="51"/>
      <c r="BK99" s="20"/>
      <c r="BL99" s="51"/>
      <c r="BM99" s="51"/>
      <c r="BN99" s="51"/>
      <c r="BO99" s="51"/>
      <c r="BP99" s="51"/>
      <c r="BQ99" s="20"/>
      <c r="BR99" s="51"/>
      <c r="BS99" s="51"/>
      <c r="BT99" s="51"/>
      <c r="BU99" s="51"/>
      <c r="BV99" s="51"/>
      <c r="BW99" s="20"/>
      <c r="BX99" s="51"/>
      <c r="BY99" s="51"/>
      <c r="BZ99" s="51"/>
      <c r="CA99" s="51"/>
      <c r="CB99" s="51"/>
      <c r="CC99" s="20"/>
      <c r="CD99" s="51"/>
      <c r="CE99" s="51"/>
      <c r="CF99" s="51"/>
    </row>
    <row r="100" spans="27:89" x14ac:dyDescent="0.2"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26"/>
      <c r="BC100" s="26"/>
      <c r="BD100" s="26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</row>
    <row r="101" spans="27:89" x14ac:dyDescent="0.2"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26"/>
      <c r="BC101" s="19"/>
      <c r="BD101" s="26"/>
      <c r="BE101" s="51"/>
      <c r="BF101" s="51"/>
      <c r="BG101" s="51"/>
      <c r="BH101" s="51"/>
      <c r="BI101" s="51"/>
      <c r="BJ101" s="20"/>
      <c r="BK101" s="20"/>
      <c r="BL101" s="51"/>
      <c r="BM101" s="51"/>
      <c r="BN101" s="51"/>
      <c r="BO101" s="51"/>
      <c r="BP101" s="20"/>
      <c r="BQ101" s="20"/>
      <c r="BR101" s="51"/>
      <c r="BS101" s="51"/>
      <c r="BT101" s="51"/>
      <c r="BU101" s="51"/>
      <c r="BV101" s="20"/>
      <c r="BW101" s="20"/>
      <c r="BX101" s="51"/>
      <c r="BY101" s="51"/>
      <c r="BZ101" s="51"/>
      <c r="CA101" s="51"/>
      <c r="CB101" s="20"/>
      <c r="CC101" s="20"/>
      <c r="CD101" s="51"/>
      <c r="CE101" s="51"/>
      <c r="CF101" s="51"/>
      <c r="CG101" s="51"/>
      <c r="CH101" s="20"/>
      <c r="CI101" s="20"/>
      <c r="CJ101" s="51"/>
      <c r="CK101" s="51"/>
    </row>
    <row r="102" spans="27:89" x14ac:dyDescent="0.2">
      <c r="AA102" s="51"/>
      <c r="AB102" s="51"/>
      <c r="AC102" s="51"/>
      <c r="AD102" s="51"/>
      <c r="AE102" s="20"/>
      <c r="AF102" s="51"/>
      <c r="AG102" s="51"/>
      <c r="AH102" s="51"/>
      <c r="AI102" s="51"/>
      <c r="AJ102" s="51"/>
      <c r="AK102" s="20"/>
      <c r="AL102" s="51"/>
      <c r="AM102" s="51"/>
      <c r="AN102" s="51"/>
      <c r="AO102" s="51"/>
      <c r="AP102" s="51"/>
      <c r="AQ102" s="20"/>
      <c r="AR102" s="51"/>
      <c r="AS102" s="51"/>
      <c r="AT102" s="51"/>
      <c r="AU102" s="51"/>
      <c r="AV102" s="51"/>
      <c r="AW102" s="20"/>
      <c r="AX102" s="51"/>
      <c r="AY102" s="51"/>
      <c r="AZ102" s="51"/>
      <c r="BA102" s="51"/>
      <c r="BB102" s="51"/>
      <c r="BC102" s="20"/>
      <c r="BD102" s="51"/>
      <c r="BE102" s="20"/>
      <c r="BF102" s="51"/>
      <c r="BG102" s="51"/>
      <c r="BH102" s="51"/>
      <c r="BI102" s="51"/>
      <c r="BJ102" s="51"/>
      <c r="BK102" s="20"/>
      <c r="BL102" s="51"/>
      <c r="BM102" s="51"/>
      <c r="BN102" s="51"/>
      <c r="BO102" s="51"/>
      <c r="BP102" s="51"/>
      <c r="BQ102" s="20"/>
      <c r="BR102" s="51"/>
      <c r="BS102" s="51"/>
      <c r="BT102" s="51"/>
      <c r="BU102" s="51"/>
      <c r="BV102" s="51"/>
      <c r="BW102" s="20"/>
      <c r="BX102" s="51"/>
      <c r="BY102" s="51"/>
      <c r="BZ102" s="51"/>
      <c r="CA102" s="51"/>
      <c r="CB102" s="51"/>
      <c r="CC102" s="20"/>
      <c r="CD102" s="51"/>
      <c r="CE102" s="51"/>
      <c r="CF102" s="51"/>
      <c r="CG102" s="51"/>
      <c r="CH102" s="51"/>
      <c r="CI102" s="51"/>
      <c r="CJ102" s="51"/>
      <c r="CK102" s="51"/>
    </row>
    <row r="103" spans="27:89" x14ac:dyDescent="0.2"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123"/>
      <c r="BJ103" s="51"/>
      <c r="BK103" s="26"/>
      <c r="BL103" s="51"/>
      <c r="BM103" s="20"/>
      <c r="BN103" s="51"/>
      <c r="BO103" s="123"/>
      <c r="BP103" s="51"/>
      <c r="BQ103" s="26"/>
      <c r="BR103" s="51"/>
      <c r="BS103" s="20"/>
      <c r="BT103" s="51"/>
      <c r="BU103" s="123"/>
      <c r="BV103" s="51"/>
      <c r="BW103" s="26"/>
      <c r="BX103" s="51"/>
      <c r="BY103" s="20"/>
      <c r="BZ103" s="51"/>
      <c r="CA103" s="123"/>
      <c r="CB103" s="51"/>
      <c r="CC103" s="26"/>
      <c r="CD103" s="51"/>
      <c r="CE103" s="20"/>
      <c r="CF103" s="51"/>
      <c r="CG103" s="123"/>
      <c r="CH103" s="51"/>
      <c r="CI103" s="26"/>
      <c r="CJ103" s="51"/>
      <c r="CK103" s="20"/>
    </row>
    <row r="104" spans="27:89" x14ac:dyDescent="0.2">
      <c r="AA104" s="51"/>
      <c r="AB104" s="51"/>
      <c r="AC104" s="51"/>
      <c r="AD104" s="51"/>
      <c r="AE104" s="20"/>
      <c r="AF104" s="51"/>
      <c r="AG104" s="51"/>
      <c r="AH104" s="51"/>
      <c r="AI104" s="51"/>
      <c r="AJ104" s="51"/>
      <c r="AK104" s="20"/>
      <c r="AL104" s="51"/>
      <c r="AM104" s="51"/>
      <c r="AN104" s="51"/>
      <c r="AO104" s="51"/>
      <c r="AP104" s="51"/>
      <c r="AQ104" s="20"/>
      <c r="AR104" s="51"/>
      <c r="AS104" s="51"/>
      <c r="AT104" s="51"/>
      <c r="AU104" s="51"/>
      <c r="AV104" s="51"/>
      <c r="AW104" s="20"/>
      <c r="AX104" s="51"/>
      <c r="AY104" s="51"/>
      <c r="AZ104" s="51"/>
      <c r="BA104" s="51"/>
      <c r="BB104" s="51"/>
      <c r="BC104" s="20"/>
      <c r="BD104" s="51"/>
      <c r="BE104" s="51"/>
      <c r="BF104" s="51"/>
      <c r="BG104" s="51"/>
      <c r="BH104" s="51"/>
      <c r="BI104" s="51"/>
      <c r="BJ104" s="51"/>
      <c r="BK104" s="26"/>
      <c r="BL104" s="51"/>
      <c r="BM104" s="26"/>
      <c r="BN104" s="51"/>
      <c r="BO104" s="51"/>
      <c r="BP104" s="51"/>
      <c r="BQ104" s="26"/>
      <c r="BR104" s="51"/>
      <c r="BS104" s="26"/>
      <c r="BT104" s="51"/>
      <c r="BU104" s="51"/>
      <c r="BV104" s="51"/>
      <c r="BW104" s="26"/>
      <c r="BX104" s="51"/>
      <c r="BY104" s="26"/>
      <c r="BZ104" s="51"/>
      <c r="CA104" s="51"/>
      <c r="CB104" s="51"/>
      <c r="CC104" s="26"/>
      <c r="CD104" s="51"/>
      <c r="CE104" s="26"/>
      <c r="CF104" s="51"/>
      <c r="CG104" s="51"/>
      <c r="CH104" s="51"/>
      <c r="CI104" s="26"/>
      <c r="CJ104" s="51"/>
      <c r="CK104" s="26"/>
    </row>
    <row r="105" spans="27:89" x14ac:dyDescent="0.2"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19"/>
      <c r="BL105" s="51"/>
      <c r="BM105" s="51"/>
      <c r="BN105" s="51"/>
      <c r="BO105" s="51"/>
      <c r="BP105" s="51"/>
      <c r="BQ105" s="19"/>
      <c r="BR105" s="51"/>
      <c r="BS105" s="51"/>
      <c r="BT105" s="51"/>
      <c r="BU105" s="51"/>
      <c r="BV105" s="51"/>
      <c r="BW105" s="19"/>
      <c r="BX105" s="51"/>
      <c r="BY105" s="51"/>
      <c r="BZ105" s="51"/>
      <c r="CA105" s="51"/>
      <c r="CB105" s="51"/>
      <c r="CC105" s="19"/>
      <c r="CD105" s="51"/>
      <c r="CE105" s="51"/>
      <c r="CF105" s="51"/>
      <c r="CG105" s="51"/>
      <c r="CH105" s="51"/>
      <c r="CI105" s="19"/>
      <c r="CJ105" s="51"/>
      <c r="CK105" s="51"/>
    </row>
    <row r="106" spans="27:89" x14ac:dyDescent="0.2"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20"/>
      <c r="BJ106" s="51"/>
      <c r="BK106" s="19"/>
      <c r="BL106" s="51"/>
      <c r="BM106" s="51"/>
      <c r="BN106" s="51"/>
      <c r="BO106" s="20"/>
      <c r="BP106" s="51"/>
      <c r="BQ106" s="19"/>
      <c r="BR106" s="51"/>
      <c r="BS106" s="51"/>
      <c r="BT106" s="51"/>
      <c r="BU106" s="20"/>
      <c r="BV106" s="51"/>
      <c r="BW106" s="19"/>
      <c r="BX106" s="51"/>
      <c r="BY106" s="51"/>
      <c r="BZ106" s="51"/>
      <c r="CA106" s="20"/>
      <c r="CB106" s="51"/>
      <c r="CC106" s="19"/>
      <c r="CD106" s="51"/>
      <c r="CE106" s="51"/>
      <c r="CF106" s="51"/>
      <c r="CG106" s="20"/>
      <c r="CH106" s="51"/>
      <c r="CI106" s="19"/>
      <c r="CJ106" s="51"/>
      <c r="CK106" s="51"/>
    </row>
    <row r="107" spans="27:89" x14ac:dyDescent="0.2"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26"/>
      <c r="BJ107" s="51"/>
      <c r="BK107" s="19"/>
      <c r="BL107" s="51"/>
      <c r="BM107" s="51"/>
      <c r="BN107" s="51"/>
      <c r="BO107" s="26"/>
      <c r="BP107" s="51"/>
      <c r="BQ107" s="19"/>
      <c r="BR107" s="51"/>
      <c r="BS107" s="51"/>
      <c r="BT107" s="51"/>
      <c r="BU107" s="26"/>
      <c r="BV107" s="51"/>
      <c r="BW107" s="19"/>
      <c r="BX107" s="51"/>
      <c r="BY107" s="51"/>
      <c r="BZ107" s="51"/>
      <c r="CA107" s="26"/>
      <c r="CB107" s="51"/>
      <c r="CC107" s="19"/>
      <c r="CD107" s="51"/>
      <c r="CE107" s="51"/>
      <c r="CF107" s="51"/>
      <c r="CG107" s="26"/>
      <c r="CH107" s="51"/>
      <c r="CI107" s="19"/>
      <c r="CJ107" s="51"/>
      <c r="CK107" s="51"/>
    </row>
  </sheetData>
  <mergeCells count="4">
    <mergeCell ref="L3:L4"/>
    <mergeCell ref="K5:K6"/>
    <mergeCell ref="J7:J8"/>
    <mergeCell ref="I9:I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/>
  <dimension ref="B1:AM28"/>
  <sheetViews>
    <sheetView workbookViewId="0">
      <selection activeCell="AB39" sqref="A1:AB39"/>
    </sheetView>
  </sheetViews>
  <sheetFormatPr defaultRowHeight="12.75" x14ac:dyDescent="0.2"/>
  <cols>
    <col min="1" max="52" width="4.7109375" customWidth="1"/>
  </cols>
  <sheetData>
    <row r="1" spans="2:39" x14ac:dyDescent="0.2"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70"/>
    </row>
    <row r="2" spans="2:39" x14ac:dyDescent="0.2">
      <c r="B2" s="1"/>
      <c r="C2" s="1" t="s">
        <v>27</v>
      </c>
      <c r="D2" s="1" t="s">
        <v>22</v>
      </c>
      <c r="E2" s="1" t="s">
        <v>158</v>
      </c>
      <c r="F2" s="1"/>
      <c r="J2" s="51"/>
      <c r="K2" s="51"/>
      <c r="L2" s="51"/>
      <c r="M2" s="51"/>
      <c r="N2" s="51"/>
      <c r="O2" s="51"/>
      <c r="P2" s="51"/>
      <c r="Q2" s="51"/>
      <c r="R2" s="51"/>
      <c r="S2" s="20"/>
      <c r="T2" s="20"/>
      <c r="U2" s="51"/>
      <c r="V2" s="51"/>
      <c r="W2" s="51"/>
      <c r="X2" s="51"/>
      <c r="Y2" s="51"/>
      <c r="Z2" s="51"/>
      <c r="AA2" s="20"/>
      <c r="AB2" s="20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70"/>
    </row>
    <row r="3" spans="2:39" ht="13.5" thickBot="1" x14ac:dyDescent="0.25">
      <c r="B3" s="1"/>
      <c r="C3" s="2">
        <v>0</v>
      </c>
      <c r="D3" s="2">
        <v>0</v>
      </c>
      <c r="E3" s="2">
        <v>0</v>
      </c>
      <c r="F3" s="1"/>
      <c r="J3" s="51"/>
      <c r="K3" s="51"/>
      <c r="L3" s="51"/>
      <c r="M3" s="20"/>
      <c r="N3" s="51"/>
      <c r="O3" s="20"/>
      <c r="P3" s="51"/>
      <c r="Q3" s="51"/>
      <c r="R3" s="51"/>
      <c r="S3" s="26"/>
      <c r="T3" s="26"/>
      <c r="U3" s="51"/>
      <c r="V3" s="51"/>
      <c r="W3" s="51"/>
      <c r="X3" s="51"/>
      <c r="Y3" s="51"/>
      <c r="Z3" s="51"/>
      <c r="AA3" s="26"/>
      <c r="AB3" s="26"/>
      <c r="AC3" s="51"/>
      <c r="AD3" s="51"/>
      <c r="AE3" s="51"/>
      <c r="AF3" s="51"/>
      <c r="AG3" s="51"/>
      <c r="AH3" s="51"/>
      <c r="AI3" s="26"/>
      <c r="AJ3" s="26"/>
      <c r="AK3" s="51"/>
      <c r="AL3" s="51"/>
      <c r="AM3" s="70"/>
    </row>
    <row r="4" spans="2:39" x14ac:dyDescent="0.2">
      <c r="B4" s="53"/>
      <c r="C4" s="86" t="s">
        <v>161</v>
      </c>
      <c r="D4" s="105">
        <f>IF( AND(IF(C3,1,0),IF(D3,1,0)),1,0)</f>
        <v>0</v>
      </c>
      <c r="E4" s="102"/>
      <c r="F4" s="1" t="s">
        <v>136</v>
      </c>
      <c r="J4" s="51"/>
      <c r="K4" s="51"/>
      <c r="L4" s="51"/>
      <c r="M4" s="51"/>
      <c r="N4" s="51"/>
      <c r="O4" s="51"/>
      <c r="P4" s="51"/>
      <c r="Q4" s="51"/>
      <c r="R4" s="26"/>
      <c r="S4" s="51"/>
      <c r="T4" s="51"/>
      <c r="U4" s="51"/>
      <c r="V4" s="26"/>
      <c r="W4" s="51"/>
      <c r="X4" s="51"/>
      <c r="Y4" s="51"/>
      <c r="Z4" s="26"/>
      <c r="AA4" s="51"/>
      <c r="AB4" s="51"/>
      <c r="AC4" s="51"/>
      <c r="AD4" s="26"/>
      <c r="AE4" s="51"/>
      <c r="AF4" s="51"/>
      <c r="AG4" s="51"/>
      <c r="AH4" s="51"/>
      <c r="AI4" s="51"/>
      <c r="AJ4" s="51"/>
      <c r="AK4" s="51"/>
      <c r="AL4" s="51"/>
      <c r="AM4" s="70"/>
    </row>
    <row r="5" spans="2:39" x14ac:dyDescent="0.2">
      <c r="B5" s="22"/>
      <c r="C5" s="89"/>
      <c r="D5" s="13"/>
      <c r="E5" s="103"/>
      <c r="F5" s="2">
        <v>0</v>
      </c>
      <c r="J5" s="51"/>
      <c r="K5" s="51"/>
      <c r="L5" s="19"/>
      <c r="M5" s="51"/>
      <c r="N5" s="51"/>
      <c r="O5" s="51"/>
      <c r="P5" s="20"/>
      <c r="Q5" s="51"/>
      <c r="R5" s="19"/>
      <c r="S5" s="51"/>
      <c r="T5" s="51"/>
      <c r="U5" s="51"/>
      <c r="V5" s="20"/>
      <c r="W5" s="51"/>
      <c r="X5" s="51"/>
      <c r="Y5" s="51"/>
      <c r="Z5" s="19"/>
      <c r="AA5" s="51"/>
      <c r="AB5" s="51"/>
      <c r="AC5" s="51"/>
      <c r="AD5" s="20"/>
      <c r="AE5" s="51"/>
      <c r="AF5" s="51"/>
      <c r="AG5" s="51"/>
      <c r="AH5" s="19"/>
      <c r="AI5" s="51"/>
      <c r="AJ5" s="26"/>
      <c r="AK5" s="51"/>
      <c r="AL5" s="26"/>
      <c r="AM5" s="70"/>
    </row>
    <row r="6" spans="2:39" x14ac:dyDescent="0.2">
      <c r="B6" s="1" t="s">
        <v>137</v>
      </c>
      <c r="C6" s="89"/>
      <c r="D6" s="13" t="s">
        <v>160</v>
      </c>
      <c r="E6" s="103"/>
      <c r="F6" s="1"/>
      <c r="J6" s="51"/>
      <c r="K6" s="51"/>
      <c r="L6" s="51"/>
      <c r="M6" s="51"/>
      <c r="N6" s="51"/>
      <c r="O6" s="51"/>
      <c r="P6" s="51"/>
      <c r="Q6" s="51"/>
      <c r="R6" s="51"/>
      <c r="S6" s="51"/>
      <c r="T6" s="26"/>
      <c r="U6" s="51"/>
      <c r="V6" s="26"/>
      <c r="W6" s="51"/>
      <c r="X6" s="51"/>
      <c r="Y6" s="51"/>
      <c r="Z6" s="51"/>
      <c r="AA6" s="51"/>
      <c r="AB6" s="26"/>
      <c r="AC6" s="51"/>
      <c r="AD6" s="26"/>
      <c r="AE6" s="51"/>
      <c r="AF6" s="51"/>
      <c r="AG6" s="51"/>
      <c r="AH6" s="51"/>
      <c r="AI6" s="51"/>
      <c r="AJ6" s="26"/>
      <c r="AK6" s="51"/>
      <c r="AL6" s="26"/>
      <c r="AM6" s="70"/>
    </row>
    <row r="7" spans="2:39" x14ac:dyDescent="0.2">
      <c r="B7" s="18">
        <f>IF(OR(AND(IF(E3,1,0),(IF(D4,1,0))),AND( OR(AND(IF(E3,1,0),NOT(IF(D4,1,0))), AND(NOT(IF(E3,1,0)),IF(D4,1,0))),(IF(F5,1,0)))),1,0)</f>
        <v>0</v>
      </c>
      <c r="C7" s="89"/>
      <c r="D7" s="13"/>
      <c r="E7" s="104"/>
      <c r="F7" s="1"/>
      <c r="J7" s="51"/>
      <c r="K7" s="51"/>
      <c r="L7" s="51"/>
      <c r="M7" s="51"/>
      <c r="N7" s="19"/>
      <c r="O7" s="51"/>
      <c r="P7" s="51"/>
      <c r="Q7" s="51"/>
      <c r="R7" s="26"/>
      <c r="S7" s="51"/>
      <c r="T7" s="51"/>
      <c r="U7" s="51"/>
      <c r="V7" s="51"/>
      <c r="W7" s="51"/>
      <c r="X7" s="51"/>
      <c r="Y7" s="51"/>
      <c r="Z7" s="26"/>
      <c r="AA7" s="51"/>
      <c r="AB7" s="51"/>
      <c r="AC7" s="51"/>
      <c r="AD7" s="51"/>
      <c r="AE7" s="51"/>
      <c r="AF7" s="51"/>
      <c r="AG7" s="51"/>
      <c r="AH7" s="51"/>
      <c r="AI7" s="51"/>
      <c r="AJ7" s="19"/>
      <c r="AK7" s="51"/>
      <c r="AL7" s="51"/>
      <c r="AM7" s="70"/>
    </row>
    <row r="8" spans="2:39" ht="13.5" thickBot="1" x14ac:dyDescent="0.25">
      <c r="B8" s="22"/>
      <c r="C8" s="79"/>
      <c r="D8" s="97"/>
      <c r="E8" s="81"/>
      <c r="J8" s="51"/>
      <c r="K8" s="51"/>
      <c r="L8" s="51"/>
      <c r="M8" s="51"/>
      <c r="N8" s="51"/>
      <c r="O8" s="51"/>
      <c r="P8" s="51"/>
      <c r="Q8" s="51"/>
      <c r="R8" s="20"/>
      <c r="S8" s="51"/>
      <c r="T8" s="51"/>
      <c r="U8" s="51"/>
      <c r="V8" s="51"/>
      <c r="W8" s="51"/>
      <c r="X8" s="51"/>
      <c r="Y8" s="51"/>
      <c r="Z8" s="20"/>
      <c r="AA8" s="51"/>
      <c r="AB8" s="51"/>
      <c r="AC8" s="51"/>
      <c r="AD8" s="51"/>
      <c r="AE8" s="51"/>
      <c r="AF8" s="51"/>
      <c r="AG8" s="51"/>
      <c r="AH8" s="26"/>
      <c r="AI8" s="51"/>
      <c r="AJ8" s="26"/>
      <c r="AK8" s="51"/>
      <c r="AL8" s="51"/>
      <c r="AM8" s="70"/>
    </row>
    <row r="9" spans="2:39" x14ac:dyDescent="0.2">
      <c r="D9" s="1" t="s">
        <v>159</v>
      </c>
      <c r="E9" s="82">
        <f>IF( OR(AND(IF(F5,1,0),NOT(IF(E3,1,0)),NOT(IF(D4,1,0))),AND(NOT(IF(F5,1,0)),IF(E3,1,0),NOT(IF(D4,1,0))),AND(NOT(IF(F5,1,0)),NOT(IF(E3,1,0)),IF(D4,1,0)),AND(IF(F5,1,0),IF(E3,1,0),IF(D4,1,0))),1,0)</f>
        <v>0</v>
      </c>
      <c r="J9" s="51"/>
      <c r="K9" s="51"/>
      <c r="L9" s="51"/>
      <c r="M9" s="51"/>
      <c r="N9" s="51"/>
      <c r="O9" s="51"/>
      <c r="P9" s="51"/>
      <c r="Q9" s="51"/>
      <c r="R9" s="26"/>
      <c r="S9" s="51"/>
      <c r="T9" s="19"/>
      <c r="U9" s="51"/>
      <c r="V9" s="51"/>
      <c r="W9" s="51"/>
      <c r="X9" s="51"/>
      <c r="Y9" s="51"/>
      <c r="Z9" s="26"/>
      <c r="AA9" s="51"/>
      <c r="AB9" s="19"/>
      <c r="AC9" s="51"/>
      <c r="AD9" s="51"/>
      <c r="AE9" s="51"/>
      <c r="AF9" s="51"/>
      <c r="AG9" s="51"/>
      <c r="AH9" s="26"/>
      <c r="AI9" s="51"/>
      <c r="AJ9" s="19"/>
      <c r="AK9" s="51"/>
      <c r="AL9" s="51"/>
      <c r="AM9" s="70"/>
    </row>
    <row r="10" spans="2:39" x14ac:dyDescent="0.2"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19"/>
      <c r="U10" s="51"/>
      <c r="V10" s="51"/>
      <c r="W10" s="51"/>
      <c r="X10" s="51"/>
      <c r="Y10" s="51"/>
      <c r="Z10" s="51"/>
      <c r="AA10" s="51"/>
      <c r="AB10" s="19"/>
      <c r="AC10" s="51"/>
      <c r="AD10" s="51"/>
      <c r="AE10" s="51"/>
      <c r="AF10" s="51"/>
      <c r="AG10" s="51"/>
      <c r="AH10" s="51"/>
      <c r="AI10" s="51"/>
      <c r="AJ10" s="26"/>
      <c r="AK10" s="51"/>
      <c r="AL10" s="51"/>
      <c r="AM10" s="70"/>
    </row>
    <row r="11" spans="2:39" ht="13.5" thickBot="1" x14ac:dyDescent="0.25"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26"/>
      <c r="U11" s="51"/>
      <c r="V11" s="51"/>
      <c r="W11" s="51"/>
      <c r="X11" s="51"/>
      <c r="Y11" s="51"/>
      <c r="Z11" s="51"/>
      <c r="AA11" s="51"/>
      <c r="AB11" s="26"/>
      <c r="AC11" s="51"/>
      <c r="AD11" s="51"/>
      <c r="AE11" s="51"/>
      <c r="AF11" s="51"/>
      <c r="AG11" s="51"/>
      <c r="AH11" s="51"/>
      <c r="AI11" s="51"/>
      <c r="AJ11" s="26"/>
      <c r="AK11" s="51"/>
      <c r="AL11" s="51"/>
    </row>
    <row r="12" spans="2:39" ht="13.5" thickBot="1" x14ac:dyDescent="0.25">
      <c r="B12" s="94" t="s">
        <v>158</v>
      </c>
      <c r="C12" s="95" t="s">
        <v>27</v>
      </c>
      <c r="D12" s="95" t="s">
        <v>22</v>
      </c>
      <c r="E12" s="95" t="s">
        <v>136</v>
      </c>
      <c r="F12" s="96" t="s">
        <v>159</v>
      </c>
      <c r="G12" s="96" t="s">
        <v>137</v>
      </c>
      <c r="H12" s="26" t="s">
        <v>161</v>
      </c>
    </row>
    <row r="13" spans="2:39" x14ac:dyDescent="0.2">
      <c r="B13" s="86">
        <v>0</v>
      </c>
      <c r="C13" s="87">
        <v>0</v>
      </c>
      <c r="D13" s="13">
        <v>0</v>
      </c>
      <c r="E13" s="13">
        <v>0</v>
      </c>
      <c r="F13" s="90">
        <v>0</v>
      </c>
      <c r="G13" s="90">
        <v>0</v>
      </c>
      <c r="H13" s="52">
        <v>0</v>
      </c>
    </row>
    <row r="14" spans="2:39" x14ac:dyDescent="0.2">
      <c r="B14" s="89">
        <v>0</v>
      </c>
      <c r="C14" s="13">
        <v>0</v>
      </c>
      <c r="D14" s="13">
        <v>0</v>
      </c>
      <c r="E14" s="13">
        <v>1</v>
      </c>
      <c r="F14" s="90">
        <v>1</v>
      </c>
      <c r="G14" s="90">
        <v>0</v>
      </c>
      <c r="H14" s="52">
        <v>0</v>
      </c>
    </row>
    <row r="15" spans="2:39" x14ac:dyDescent="0.2">
      <c r="B15" s="89">
        <v>0</v>
      </c>
      <c r="C15" s="13">
        <v>0</v>
      </c>
      <c r="D15" s="13">
        <v>1</v>
      </c>
      <c r="E15" s="13">
        <v>0</v>
      </c>
      <c r="F15" s="90">
        <v>0</v>
      </c>
      <c r="G15" s="90">
        <v>0</v>
      </c>
      <c r="H15" s="52">
        <v>0</v>
      </c>
    </row>
    <row r="16" spans="2:39" x14ac:dyDescent="0.2">
      <c r="B16" s="89">
        <v>0</v>
      </c>
      <c r="C16" s="13">
        <v>0</v>
      </c>
      <c r="D16" s="13">
        <v>1</v>
      </c>
      <c r="E16" s="13">
        <v>1</v>
      </c>
      <c r="F16" s="90">
        <v>1</v>
      </c>
      <c r="G16" s="90">
        <v>0</v>
      </c>
      <c r="H16" s="52">
        <v>0</v>
      </c>
    </row>
    <row r="17" spans="2:8" x14ac:dyDescent="0.2">
      <c r="B17" s="89">
        <v>0</v>
      </c>
      <c r="C17" s="13">
        <v>1</v>
      </c>
      <c r="D17" s="13">
        <v>0</v>
      </c>
      <c r="E17" s="13">
        <v>0</v>
      </c>
      <c r="F17" s="90">
        <v>0</v>
      </c>
      <c r="G17" s="90">
        <v>0</v>
      </c>
      <c r="H17" s="52">
        <v>0</v>
      </c>
    </row>
    <row r="18" spans="2:8" x14ac:dyDescent="0.2">
      <c r="B18" s="89">
        <v>0</v>
      </c>
      <c r="C18" s="13">
        <v>1</v>
      </c>
      <c r="D18" s="13">
        <v>0</v>
      </c>
      <c r="E18" s="13">
        <v>1</v>
      </c>
      <c r="F18" s="90">
        <v>1</v>
      </c>
      <c r="G18" s="90">
        <v>0</v>
      </c>
      <c r="H18" s="52">
        <v>0</v>
      </c>
    </row>
    <row r="19" spans="2:8" x14ac:dyDescent="0.2">
      <c r="B19" s="89">
        <v>0</v>
      </c>
      <c r="C19" s="13">
        <v>1</v>
      </c>
      <c r="D19" s="13">
        <v>1</v>
      </c>
      <c r="E19" s="13">
        <v>0</v>
      </c>
      <c r="F19" s="90">
        <v>1</v>
      </c>
      <c r="G19" s="90">
        <v>0</v>
      </c>
      <c r="H19" s="52">
        <v>1</v>
      </c>
    </row>
    <row r="20" spans="2:8" x14ac:dyDescent="0.2">
      <c r="B20" s="89">
        <v>0</v>
      </c>
      <c r="C20" s="13">
        <v>1</v>
      </c>
      <c r="D20" s="13">
        <v>1</v>
      </c>
      <c r="E20" s="13">
        <v>1</v>
      </c>
      <c r="F20" s="90">
        <v>0</v>
      </c>
      <c r="G20" s="90">
        <v>1</v>
      </c>
      <c r="H20" s="52">
        <v>1</v>
      </c>
    </row>
    <row r="21" spans="2:8" x14ac:dyDescent="0.2">
      <c r="B21" s="89">
        <v>1</v>
      </c>
      <c r="C21" s="13">
        <v>0</v>
      </c>
      <c r="D21" s="13">
        <v>0</v>
      </c>
      <c r="E21" s="13">
        <v>0</v>
      </c>
      <c r="F21" s="90">
        <v>1</v>
      </c>
      <c r="G21" s="90">
        <v>0</v>
      </c>
      <c r="H21" s="52">
        <v>0</v>
      </c>
    </row>
    <row r="22" spans="2:8" x14ac:dyDescent="0.2">
      <c r="B22" s="89">
        <v>1</v>
      </c>
      <c r="C22" s="13">
        <v>0</v>
      </c>
      <c r="D22" s="13">
        <v>0</v>
      </c>
      <c r="E22" s="13">
        <v>1</v>
      </c>
      <c r="F22" s="90">
        <v>0</v>
      </c>
      <c r="G22" s="90">
        <v>1</v>
      </c>
      <c r="H22" s="52">
        <v>0</v>
      </c>
    </row>
    <row r="23" spans="2:8" x14ac:dyDescent="0.2">
      <c r="B23" s="89">
        <v>1</v>
      </c>
      <c r="C23" s="13">
        <v>0</v>
      </c>
      <c r="D23" s="13">
        <v>1</v>
      </c>
      <c r="E23" s="13">
        <v>0</v>
      </c>
      <c r="F23" s="90">
        <v>1</v>
      </c>
      <c r="G23" s="90">
        <v>0</v>
      </c>
      <c r="H23" s="52">
        <v>0</v>
      </c>
    </row>
    <row r="24" spans="2:8" x14ac:dyDescent="0.2">
      <c r="B24" s="89">
        <v>1</v>
      </c>
      <c r="C24" s="13">
        <v>0</v>
      </c>
      <c r="D24" s="13">
        <v>1</v>
      </c>
      <c r="E24" s="13">
        <v>1</v>
      </c>
      <c r="F24" s="90">
        <v>0</v>
      </c>
      <c r="G24" s="90">
        <v>1</v>
      </c>
      <c r="H24" s="52">
        <v>0</v>
      </c>
    </row>
    <row r="25" spans="2:8" x14ac:dyDescent="0.2">
      <c r="B25" s="89">
        <v>1</v>
      </c>
      <c r="C25" s="13">
        <v>1</v>
      </c>
      <c r="D25" s="13">
        <v>0</v>
      </c>
      <c r="E25" s="13">
        <v>0</v>
      </c>
      <c r="F25" s="90">
        <v>1</v>
      </c>
      <c r="G25" s="90">
        <v>0</v>
      </c>
      <c r="H25" s="52">
        <v>0</v>
      </c>
    </row>
    <row r="26" spans="2:8" x14ac:dyDescent="0.2">
      <c r="B26" s="89">
        <v>1</v>
      </c>
      <c r="C26" s="13">
        <v>1</v>
      </c>
      <c r="D26" s="13">
        <v>0</v>
      </c>
      <c r="E26" s="13">
        <v>1</v>
      </c>
      <c r="F26" s="90">
        <v>0</v>
      </c>
      <c r="G26" s="90">
        <v>1</v>
      </c>
      <c r="H26" s="52">
        <v>0</v>
      </c>
    </row>
    <row r="27" spans="2:8" x14ac:dyDescent="0.2">
      <c r="B27" s="89">
        <v>1</v>
      </c>
      <c r="C27" s="13">
        <v>1</v>
      </c>
      <c r="D27" s="13">
        <v>1</v>
      </c>
      <c r="E27" s="13">
        <v>0</v>
      </c>
      <c r="F27" s="90">
        <v>0</v>
      </c>
      <c r="G27" s="90">
        <v>1</v>
      </c>
      <c r="H27" s="52">
        <v>1</v>
      </c>
    </row>
    <row r="28" spans="2:8" ht="13.5" thickBot="1" x14ac:dyDescent="0.25">
      <c r="B28" s="91">
        <v>1</v>
      </c>
      <c r="C28" s="83">
        <v>1</v>
      </c>
      <c r="D28" s="83">
        <v>1</v>
      </c>
      <c r="E28" s="83">
        <v>1</v>
      </c>
      <c r="F28" s="92">
        <v>1</v>
      </c>
      <c r="G28" s="92">
        <v>1</v>
      </c>
      <c r="H28" s="52">
        <v>1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B2:AT47"/>
  <sheetViews>
    <sheetView zoomScale="75" zoomScaleNormal="75" workbookViewId="0">
      <selection activeCell="U9" sqref="U9"/>
    </sheetView>
  </sheetViews>
  <sheetFormatPr defaultRowHeight="12.75" x14ac:dyDescent="0.2"/>
  <cols>
    <col min="1" max="52" width="4.7109375" customWidth="1"/>
    <col min="53" max="54" width="9.140625" customWidth="1"/>
  </cols>
  <sheetData>
    <row r="2" spans="2:46" x14ac:dyDescent="0.2">
      <c r="C2" s="1" t="s">
        <v>180</v>
      </c>
      <c r="D2" s="1"/>
      <c r="E2" s="1"/>
      <c r="F2" s="1"/>
      <c r="G2" s="1"/>
      <c r="H2" s="1"/>
      <c r="I2" s="1" t="s">
        <v>179</v>
      </c>
      <c r="J2" s="1"/>
      <c r="K2" s="1"/>
      <c r="L2" s="1"/>
      <c r="M2" s="1"/>
      <c r="N2" s="1"/>
      <c r="O2" s="1" t="s">
        <v>178</v>
      </c>
      <c r="P2" s="1"/>
      <c r="Q2" s="1"/>
      <c r="R2" s="1"/>
      <c r="S2" s="1"/>
      <c r="T2" s="1"/>
      <c r="U2" s="1" t="s">
        <v>177</v>
      </c>
      <c r="V2" s="1"/>
      <c r="W2" s="1"/>
      <c r="X2" s="1"/>
      <c r="Y2" s="1"/>
      <c r="Z2" s="1"/>
      <c r="AA2" s="1" t="s">
        <v>176</v>
      </c>
      <c r="AB2" s="1"/>
      <c r="AC2" s="1"/>
      <c r="AD2" s="1"/>
      <c r="AE2" s="1"/>
      <c r="AF2" s="1"/>
      <c r="AG2" s="1" t="s">
        <v>175</v>
      </c>
      <c r="AH2" s="1"/>
      <c r="AI2" s="1"/>
      <c r="AJ2" s="1"/>
      <c r="AK2" s="1"/>
      <c r="AL2" s="1"/>
      <c r="AM2" s="1" t="s">
        <v>174</v>
      </c>
      <c r="AN2" s="1"/>
      <c r="AO2" s="1"/>
      <c r="AP2" s="1"/>
      <c r="AQ2" s="1"/>
      <c r="AR2" s="1"/>
      <c r="AS2" s="1" t="s">
        <v>173</v>
      </c>
    </row>
    <row r="3" spans="2:46" x14ac:dyDescent="0.2">
      <c r="C3" s="119">
        <f>C47</f>
        <v>1</v>
      </c>
      <c r="D3" s="1"/>
      <c r="E3" s="1"/>
      <c r="F3" s="1"/>
      <c r="G3" s="1"/>
      <c r="H3" s="1"/>
      <c r="I3" s="119">
        <f>I47</f>
        <v>0</v>
      </c>
      <c r="J3" s="1"/>
      <c r="K3" s="1"/>
      <c r="L3" s="1"/>
      <c r="M3" s="1"/>
      <c r="N3" s="1"/>
      <c r="O3" s="119">
        <f>O47</f>
        <v>0</v>
      </c>
      <c r="P3" s="1"/>
      <c r="Q3" s="1"/>
      <c r="R3" s="1"/>
      <c r="S3" s="1"/>
      <c r="T3" s="1"/>
      <c r="U3" s="119">
        <f>U47</f>
        <v>0</v>
      </c>
      <c r="V3" s="1"/>
      <c r="W3" s="1"/>
      <c r="X3" s="1"/>
      <c r="Y3" s="1"/>
      <c r="Z3" s="1"/>
      <c r="AA3" s="119">
        <f>AA47</f>
        <v>1</v>
      </c>
      <c r="AB3" s="1"/>
      <c r="AC3" s="1"/>
      <c r="AD3" s="1"/>
      <c r="AE3" s="1"/>
      <c r="AF3" s="1"/>
      <c r="AG3" s="119">
        <f>AG47</f>
        <v>1</v>
      </c>
      <c r="AH3" s="1"/>
      <c r="AI3" s="1"/>
      <c r="AJ3" s="1"/>
      <c r="AK3" s="1"/>
      <c r="AL3" s="1"/>
      <c r="AM3" s="119">
        <f>AM47</f>
        <v>0</v>
      </c>
      <c r="AN3" s="1"/>
      <c r="AO3" s="1"/>
      <c r="AP3" s="1"/>
      <c r="AQ3" s="1"/>
      <c r="AR3" s="1"/>
      <c r="AS3" s="119">
        <f>AS47</f>
        <v>0</v>
      </c>
    </row>
    <row r="5" spans="2:46" x14ac:dyDescent="0.2">
      <c r="B5" s="1" t="s">
        <v>56</v>
      </c>
      <c r="C5" s="1"/>
      <c r="D5" s="1"/>
      <c r="E5" s="1"/>
      <c r="F5" s="1"/>
      <c r="G5" s="1"/>
      <c r="H5" s="1" t="s">
        <v>58</v>
      </c>
      <c r="I5" s="1"/>
      <c r="J5" s="1"/>
      <c r="K5" s="1"/>
      <c r="L5" s="1"/>
      <c r="M5" s="1"/>
      <c r="N5" s="1" t="s">
        <v>60</v>
      </c>
      <c r="O5" s="1"/>
      <c r="P5" s="1"/>
      <c r="Q5" s="1"/>
      <c r="R5" s="1"/>
      <c r="S5" s="1"/>
      <c r="T5" s="1" t="s">
        <v>62</v>
      </c>
      <c r="U5" s="1"/>
      <c r="V5" s="1"/>
      <c r="W5" s="1"/>
      <c r="X5" s="1"/>
      <c r="Y5" s="1"/>
      <c r="Z5" s="1" t="s">
        <v>64</v>
      </c>
      <c r="AA5" s="1"/>
      <c r="AB5" s="1"/>
      <c r="AC5" s="1"/>
      <c r="AD5" s="1"/>
      <c r="AE5" s="1"/>
      <c r="AF5" s="1" t="s">
        <v>65</v>
      </c>
      <c r="AG5" s="1"/>
      <c r="AH5" s="1"/>
      <c r="AI5" s="1"/>
      <c r="AJ5" s="1"/>
      <c r="AK5" s="1"/>
      <c r="AL5" s="1" t="s">
        <v>66</v>
      </c>
      <c r="AM5" s="1"/>
      <c r="AN5" s="1"/>
      <c r="AO5" s="1"/>
      <c r="AP5" s="1"/>
      <c r="AQ5" s="1"/>
      <c r="AR5" s="1" t="s">
        <v>67</v>
      </c>
    </row>
    <row r="6" spans="2:46" x14ac:dyDescent="0.2">
      <c r="B6" s="2">
        <v>1</v>
      </c>
      <c r="C6" s="1"/>
      <c r="D6" s="1"/>
      <c r="E6" s="1"/>
      <c r="F6" s="1"/>
      <c r="G6" s="1"/>
      <c r="H6" s="2">
        <v>0</v>
      </c>
      <c r="I6" s="1"/>
      <c r="J6" s="1"/>
      <c r="K6" s="1"/>
      <c r="L6" s="26"/>
      <c r="M6" s="26"/>
      <c r="N6" s="2">
        <v>1</v>
      </c>
      <c r="O6" s="26"/>
      <c r="P6" s="26"/>
      <c r="Q6" s="26"/>
      <c r="R6" s="26"/>
      <c r="S6" s="26"/>
      <c r="T6" s="2">
        <v>0</v>
      </c>
      <c r="U6" s="26"/>
      <c r="V6" s="26"/>
      <c r="W6" s="26"/>
      <c r="X6" s="26"/>
      <c r="Y6" s="26"/>
      <c r="Z6" s="2">
        <v>1</v>
      </c>
      <c r="AA6" s="26"/>
      <c r="AB6" s="26"/>
      <c r="AC6" s="26"/>
      <c r="AD6" s="26"/>
      <c r="AE6" s="26"/>
      <c r="AF6" s="2">
        <v>1</v>
      </c>
      <c r="AG6" s="26"/>
      <c r="AH6" s="26"/>
      <c r="AI6" s="26"/>
      <c r="AJ6" s="26"/>
      <c r="AK6" s="26"/>
      <c r="AL6" s="2">
        <v>1</v>
      </c>
      <c r="AM6" s="26"/>
      <c r="AN6" s="26"/>
      <c r="AO6" s="1"/>
      <c r="AP6" s="1"/>
      <c r="AQ6" s="1"/>
      <c r="AR6" s="2">
        <v>0</v>
      </c>
    </row>
    <row r="7" spans="2:46" x14ac:dyDescent="0.2"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22"/>
      <c r="AA7" s="51"/>
      <c r="AB7" s="51"/>
      <c r="AC7" s="51"/>
      <c r="AD7" s="51"/>
      <c r="AE7" s="51"/>
      <c r="AF7" s="22"/>
      <c r="AG7" s="51"/>
      <c r="AH7" s="51"/>
      <c r="AI7" s="51"/>
      <c r="AJ7" s="51"/>
      <c r="AK7" s="51"/>
      <c r="AL7" s="22"/>
      <c r="AM7" s="51"/>
      <c r="AN7" s="51"/>
      <c r="AR7" s="22"/>
    </row>
    <row r="8" spans="2:46" x14ac:dyDescent="0.2">
      <c r="B8" s="120" t="s">
        <v>181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26"/>
      <c r="Z8" s="22"/>
      <c r="AA8" s="117">
        <v>0</v>
      </c>
      <c r="AB8" s="26"/>
      <c r="AC8" s="26"/>
      <c r="AD8" s="26"/>
      <c r="AE8" s="26"/>
      <c r="AF8" s="22"/>
      <c r="AG8" s="117">
        <v>0</v>
      </c>
      <c r="AH8" s="26"/>
      <c r="AI8" s="26"/>
      <c r="AJ8" s="26"/>
      <c r="AK8" s="26"/>
      <c r="AL8" s="22"/>
      <c r="AM8" s="117">
        <v>0</v>
      </c>
      <c r="AN8" s="26"/>
      <c r="AO8" s="1"/>
      <c r="AP8" s="1"/>
      <c r="AQ8" s="1"/>
      <c r="AR8" s="22"/>
      <c r="AS8" s="118">
        <v>0</v>
      </c>
      <c r="AT8" s="118">
        <v>0</v>
      </c>
    </row>
    <row r="9" spans="2:46" x14ac:dyDescent="0.2"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70"/>
    </row>
    <row r="10" spans="2:46" x14ac:dyDescent="0.2">
      <c r="D10" s="26"/>
      <c r="E10" s="26"/>
      <c r="F10" s="26"/>
      <c r="G10" s="26"/>
      <c r="H10" s="26"/>
      <c r="I10" s="26"/>
      <c r="J10" s="26"/>
      <c r="K10" s="51"/>
      <c r="L10" s="26"/>
      <c r="M10" s="26"/>
      <c r="N10" s="26"/>
      <c r="O10" s="26"/>
      <c r="P10" s="26"/>
      <c r="Q10" s="51"/>
      <c r="R10" s="26"/>
      <c r="S10" s="26"/>
      <c r="T10" s="26"/>
      <c r="U10" s="26"/>
      <c r="V10" s="26"/>
      <c r="W10" s="51"/>
      <c r="X10" s="1"/>
      <c r="Y10" s="1" t="s">
        <v>27</v>
      </c>
      <c r="Z10" s="1" t="s">
        <v>22</v>
      </c>
      <c r="AA10" s="1" t="s">
        <v>158</v>
      </c>
      <c r="AB10" s="1"/>
      <c r="AC10" s="20"/>
      <c r="AD10" s="1"/>
      <c r="AE10" s="1" t="s">
        <v>27</v>
      </c>
      <c r="AF10" s="1" t="s">
        <v>22</v>
      </c>
      <c r="AG10" s="1" t="s">
        <v>158</v>
      </c>
      <c r="AH10" s="1"/>
      <c r="AI10" s="51"/>
      <c r="AJ10" s="1"/>
      <c r="AK10" s="1" t="s">
        <v>27</v>
      </c>
      <c r="AL10" s="1" t="s">
        <v>22</v>
      </c>
      <c r="AM10" s="1" t="s">
        <v>158</v>
      </c>
      <c r="AN10" s="1"/>
      <c r="AO10" s="70"/>
      <c r="AP10" s="1"/>
      <c r="AQ10" s="1" t="s">
        <v>27</v>
      </c>
      <c r="AR10" s="1" t="s">
        <v>22</v>
      </c>
      <c r="AS10" s="1" t="s">
        <v>158</v>
      </c>
      <c r="AT10" s="1"/>
    </row>
    <row r="11" spans="2:46" ht="13.5" thickBot="1" x14ac:dyDescent="0.25">
      <c r="D11" s="26"/>
      <c r="E11" s="20"/>
      <c r="F11" s="26"/>
      <c r="G11" s="20"/>
      <c r="H11" s="20"/>
      <c r="I11" s="20"/>
      <c r="J11" s="26"/>
      <c r="K11" s="51"/>
      <c r="L11" s="26"/>
      <c r="M11" s="20"/>
      <c r="N11" s="20"/>
      <c r="O11" s="20"/>
      <c r="P11" s="26"/>
      <c r="Q11" s="20"/>
      <c r="R11" s="26"/>
      <c r="S11" s="20"/>
      <c r="T11" s="20"/>
      <c r="U11" s="20"/>
      <c r="V11" s="26"/>
      <c r="W11" s="51"/>
      <c r="X11" s="1"/>
      <c r="Y11" s="2">
        <f>T6</f>
        <v>0</v>
      </c>
      <c r="Z11" s="2">
        <f>Z6</f>
        <v>1</v>
      </c>
      <c r="AA11" s="2">
        <f>AA8</f>
        <v>0</v>
      </c>
      <c r="AB11" s="1"/>
      <c r="AC11" s="26"/>
      <c r="AD11" s="1"/>
      <c r="AE11" s="2">
        <f>Y11</f>
        <v>0</v>
      </c>
      <c r="AF11" s="2">
        <f>AF6</f>
        <v>1</v>
      </c>
      <c r="AG11" s="2">
        <f>AG8</f>
        <v>0</v>
      </c>
      <c r="AH11" s="1"/>
      <c r="AI11" s="51"/>
      <c r="AJ11" s="1"/>
      <c r="AK11" s="2">
        <f>AE11</f>
        <v>0</v>
      </c>
      <c r="AL11" s="2">
        <f>AL6</f>
        <v>1</v>
      </c>
      <c r="AM11" s="2">
        <f>AM8</f>
        <v>0</v>
      </c>
      <c r="AN11" s="1"/>
      <c r="AO11" s="70"/>
      <c r="AP11" s="1"/>
      <c r="AQ11" s="2">
        <f>AK11</f>
        <v>0</v>
      </c>
      <c r="AR11" s="2">
        <f>AR6</f>
        <v>0</v>
      </c>
      <c r="AS11" s="2">
        <f>AS8</f>
        <v>0</v>
      </c>
      <c r="AT11" s="1"/>
    </row>
    <row r="12" spans="2:46" x14ac:dyDescent="0.2">
      <c r="D12" s="26"/>
      <c r="E12" s="26"/>
      <c r="F12" s="26"/>
      <c r="G12" s="26"/>
      <c r="H12" s="19"/>
      <c r="I12" s="26"/>
      <c r="J12" s="26"/>
      <c r="K12" s="51"/>
      <c r="L12" s="26"/>
      <c r="M12" s="26"/>
      <c r="N12" s="19"/>
      <c r="O12" s="26"/>
      <c r="P12" s="26"/>
      <c r="Q12" s="51"/>
      <c r="R12" s="26"/>
      <c r="S12" s="26"/>
      <c r="T12" s="19"/>
      <c r="U12" s="26"/>
      <c r="V12" s="26"/>
      <c r="W12" s="51"/>
      <c r="X12" s="53"/>
      <c r="Y12" s="86" t="s">
        <v>161</v>
      </c>
      <c r="Z12" s="105">
        <f>IF( AND(IF(Y11,1,0),IF(Z11,1,0)),1,0)</f>
        <v>0</v>
      </c>
      <c r="AA12" s="102"/>
      <c r="AB12" s="1" t="s">
        <v>136</v>
      </c>
      <c r="AC12" s="51"/>
      <c r="AD12" s="53"/>
      <c r="AE12" s="86" t="s">
        <v>161</v>
      </c>
      <c r="AF12" s="105">
        <f>IF( AND(IF(AE11,1,0),IF(AF11,1,0)),1,0)</f>
        <v>0</v>
      </c>
      <c r="AG12" s="102"/>
      <c r="AH12" s="1" t="s">
        <v>136</v>
      </c>
      <c r="AI12" s="51"/>
      <c r="AJ12" s="53"/>
      <c r="AK12" s="86" t="s">
        <v>161</v>
      </c>
      <c r="AL12" s="105">
        <f>IF( AND(IF(AK11,1,0),IF(AL11,1,0)),1,0)</f>
        <v>0</v>
      </c>
      <c r="AM12" s="102"/>
      <c r="AN12" s="1" t="s">
        <v>136</v>
      </c>
      <c r="AO12" s="70"/>
      <c r="AP12" s="53"/>
      <c r="AQ12" s="86" t="s">
        <v>161</v>
      </c>
      <c r="AR12" s="105">
        <f>IF( AND(IF(AQ11,1,0),IF(AR11,1,0)),1,0)</f>
        <v>0</v>
      </c>
      <c r="AS12" s="102"/>
      <c r="AT12" s="1" t="s">
        <v>136</v>
      </c>
    </row>
    <row r="13" spans="2:46" x14ac:dyDescent="0.2">
      <c r="D13" s="20"/>
      <c r="E13" s="26"/>
      <c r="F13" s="20"/>
      <c r="G13" s="26"/>
      <c r="H13" s="26"/>
      <c r="I13" s="26"/>
      <c r="J13" s="20"/>
      <c r="K13" s="51"/>
      <c r="L13" s="20"/>
      <c r="M13" s="26"/>
      <c r="N13" s="26"/>
      <c r="O13" s="26"/>
      <c r="P13" s="20"/>
      <c r="Q13" s="51"/>
      <c r="R13" s="20"/>
      <c r="S13" s="26"/>
      <c r="T13" s="26"/>
      <c r="U13" s="26"/>
      <c r="V13" s="20"/>
      <c r="W13" s="51"/>
      <c r="X13" s="22"/>
      <c r="Y13" s="89"/>
      <c r="Z13" s="13"/>
      <c r="AA13" s="103"/>
      <c r="AB13" s="2">
        <f>AD15</f>
        <v>0</v>
      </c>
      <c r="AC13" s="51"/>
      <c r="AD13" s="22"/>
      <c r="AE13" s="89"/>
      <c r="AF13" s="13"/>
      <c r="AG13" s="103"/>
      <c r="AH13" s="2">
        <f>AJ15</f>
        <v>0</v>
      </c>
      <c r="AI13" s="51"/>
      <c r="AJ13" s="22"/>
      <c r="AK13" s="89"/>
      <c r="AL13" s="13"/>
      <c r="AM13" s="103"/>
      <c r="AN13" s="2">
        <f>AP15</f>
        <v>0</v>
      </c>
      <c r="AO13" s="70"/>
      <c r="AP13" s="22"/>
      <c r="AQ13" s="89"/>
      <c r="AR13" s="13"/>
      <c r="AS13" s="103"/>
      <c r="AT13" s="2">
        <f>AT8</f>
        <v>0</v>
      </c>
    </row>
    <row r="14" spans="2:46" x14ac:dyDescent="0.2">
      <c r="D14" s="26"/>
      <c r="E14" s="26"/>
      <c r="F14" s="26"/>
      <c r="G14" s="26"/>
      <c r="H14" s="26"/>
      <c r="I14" s="26"/>
      <c r="J14" s="26"/>
      <c r="K14" s="51"/>
      <c r="L14" s="26"/>
      <c r="M14" s="26"/>
      <c r="N14" s="26"/>
      <c r="O14" s="26"/>
      <c r="P14" s="26"/>
      <c r="Q14" s="51"/>
      <c r="R14" s="26"/>
      <c r="S14" s="26"/>
      <c r="T14" s="26"/>
      <c r="U14" s="26"/>
      <c r="V14" s="26"/>
      <c r="W14" s="51"/>
      <c r="X14" s="1" t="s">
        <v>137</v>
      </c>
      <c r="Y14" s="89"/>
      <c r="Z14" s="13" t="s">
        <v>160</v>
      </c>
      <c r="AA14" s="103"/>
      <c r="AB14" s="1"/>
      <c r="AC14" s="51"/>
      <c r="AD14" s="1" t="s">
        <v>137</v>
      </c>
      <c r="AE14" s="89"/>
      <c r="AF14" s="13" t="s">
        <v>160</v>
      </c>
      <c r="AG14" s="103"/>
      <c r="AH14" s="1"/>
      <c r="AI14" s="51"/>
      <c r="AJ14" s="1" t="s">
        <v>137</v>
      </c>
      <c r="AK14" s="89"/>
      <c r="AL14" s="13" t="s">
        <v>160</v>
      </c>
      <c r="AM14" s="103"/>
      <c r="AN14" s="1"/>
      <c r="AO14" s="70"/>
      <c r="AP14" s="1" t="s">
        <v>137</v>
      </c>
      <c r="AQ14" s="89"/>
      <c r="AR14" s="13" t="s">
        <v>160</v>
      </c>
      <c r="AS14" s="103"/>
      <c r="AT14" s="1"/>
    </row>
    <row r="15" spans="2:46" x14ac:dyDescent="0.2">
      <c r="D15" s="19"/>
      <c r="E15" s="26"/>
      <c r="F15" s="19"/>
      <c r="G15" s="26"/>
      <c r="H15" s="26"/>
      <c r="I15" s="20"/>
      <c r="J15" s="26"/>
      <c r="K15" s="51"/>
      <c r="L15" s="19"/>
      <c r="M15" s="26"/>
      <c r="N15" s="26"/>
      <c r="O15" s="20"/>
      <c r="P15" s="26"/>
      <c r="Q15" s="51"/>
      <c r="R15" s="19"/>
      <c r="S15" s="26"/>
      <c r="T15" s="26"/>
      <c r="U15" s="20"/>
      <c r="V15" s="26"/>
      <c r="W15" s="51"/>
      <c r="X15" s="18">
        <f>IF(OR(AND(IF(AA11,1,0),(IF(Z12,1,0))),AND( OR(AND(IF(AA11,1,0),NOT(IF(Z12,1,0))), AND(NOT(IF(AA11,1,0)),IF(Z12,1,0))),(IF(AB13,1,0)))),1,0)</f>
        <v>0</v>
      </c>
      <c r="Y15" s="89"/>
      <c r="Z15" s="13"/>
      <c r="AA15" s="104"/>
      <c r="AB15" s="1"/>
      <c r="AC15" s="51"/>
      <c r="AD15" s="18">
        <f>IF(OR(AND(IF(AG11,1,0),(IF(AF12,1,0))),AND( OR(AND(IF(AG11,1,0),NOT(IF(AF12,1,0))), AND(NOT(IF(AG11,1,0)),IF(AF12,1,0))),(IF(AH13,1,0)))),1,0)</f>
        <v>0</v>
      </c>
      <c r="AE15" s="89"/>
      <c r="AF15" s="13"/>
      <c r="AG15" s="104"/>
      <c r="AH15" s="1"/>
      <c r="AI15" s="51"/>
      <c r="AJ15" s="18">
        <f>IF(OR(AND(IF(AM11,1,0),(IF(AL12,1,0))),AND( OR(AND(IF(AM11,1,0),NOT(IF(AL12,1,0))), AND(NOT(IF(AM11,1,0)),IF(AL12,1,0))),(IF(AN13,1,0)))),1,0)</f>
        <v>0</v>
      </c>
      <c r="AK15" s="89"/>
      <c r="AL15" s="13"/>
      <c r="AM15" s="104"/>
      <c r="AN15" s="1"/>
      <c r="AO15" s="70"/>
      <c r="AP15" s="18">
        <f>IF(OR(AND(IF(AS11,1,0),(IF(AR12,1,0))),AND( OR(AND(IF(AS11,1,0),NOT(IF(AR12,1,0))), AND(NOT(IF(AS11,1,0)),IF(AR12,1,0))),(IF(AT13,1,0)))),1,0)</f>
        <v>0</v>
      </c>
      <c r="AQ15" s="89"/>
      <c r="AR15" s="13"/>
      <c r="AS15" s="104"/>
      <c r="AT15" s="1"/>
    </row>
    <row r="16" spans="2:46" ht="13.5" thickBot="1" x14ac:dyDescent="0.25">
      <c r="D16" s="20"/>
      <c r="E16" s="51"/>
      <c r="F16" s="20"/>
      <c r="G16" s="51"/>
      <c r="H16" s="51"/>
      <c r="I16" s="51"/>
      <c r="J16" s="51"/>
      <c r="K16" s="51"/>
      <c r="L16" s="20"/>
      <c r="M16" s="51"/>
      <c r="N16" s="51"/>
      <c r="O16" s="51"/>
      <c r="P16" s="51"/>
      <c r="Q16" s="51"/>
      <c r="R16" s="20"/>
      <c r="S16" s="51"/>
      <c r="T16" s="51"/>
      <c r="U16" s="51"/>
      <c r="V16" s="51"/>
      <c r="W16" s="51"/>
      <c r="X16" s="22"/>
      <c r="Y16" s="79"/>
      <c r="Z16" s="97"/>
      <c r="AA16" s="81"/>
      <c r="AC16" s="51"/>
      <c r="AD16" s="22"/>
      <c r="AE16" s="79"/>
      <c r="AF16" s="97"/>
      <c r="AG16" s="81"/>
      <c r="AI16" s="51"/>
      <c r="AJ16" s="22"/>
      <c r="AK16" s="79"/>
      <c r="AL16" s="97"/>
      <c r="AM16" s="81"/>
      <c r="AO16" s="70"/>
      <c r="AP16" s="22"/>
      <c r="AQ16" s="79"/>
      <c r="AR16" s="97"/>
      <c r="AS16" s="81"/>
    </row>
    <row r="17" spans="4:45" x14ac:dyDescent="0.2">
      <c r="D17" s="51"/>
      <c r="E17" s="51"/>
      <c r="F17" s="51"/>
      <c r="G17" s="51"/>
      <c r="H17" s="26"/>
      <c r="I17" s="19"/>
      <c r="J17" s="51"/>
      <c r="K17" s="51"/>
      <c r="L17" s="51"/>
      <c r="M17" s="51"/>
      <c r="N17" s="26"/>
      <c r="O17" s="19"/>
      <c r="P17" s="51"/>
      <c r="Q17" s="51"/>
      <c r="R17" s="51"/>
      <c r="S17" s="51"/>
      <c r="T17" s="26"/>
      <c r="U17" s="19"/>
      <c r="V17" s="51"/>
      <c r="W17" s="51"/>
      <c r="Z17" s="1" t="s">
        <v>159</v>
      </c>
      <c r="AA17" s="82">
        <f>IF( OR(AND(IF(AB13,1,0),NOT(IF(AA11,1,0)),NOT(IF(Z12,1,0))),AND(NOT(IF(AB13,1,0)),IF(AA11,1,0),NOT(IF(Z12,1,0))),AND(NOT(IF(AB13,1,0)),NOT(IF(AA11,1,0)),IF(Z12,1,0)),AND(IF(AB13,1,0),IF(AA11,1,0),IF(Z12,1,0))),1,0)</f>
        <v>0</v>
      </c>
      <c r="AC17" s="51"/>
      <c r="AF17" s="1" t="s">
        <v>159</v>
      </c>
      <c r="AG17" s="82">
        <f>IF( OR(AND(IF(AH13,1,0),NOT(IF(AG11,1,0)),NOT(IF(AF12,1,0))),AND(NOT(IF(AH13,1,0)),IF(AG11,1,0),NOT(IF(AF12,1,0))),AND(NOT(IF(AH13,1,0)),NOT(IF(AG11,1,0)),IF(AF12,1,0)),AND(IF(AH13,1,0),IF(AG11,1,0),IF(AF12,1,0))),1,0)</f>
        <v>0</v>
      </c>
      <c r="AI17" s="51"/>
      <c r="AL17" s="1" t="s">
        <v>159</v>
      </c>
      <c r="AM17" s="82">
        <f>IF( OR(AND(IF(AN13,1,0),NOT(IF(AM11,1,0)),NOT(IF(AL12,1,0))),AND(NOT(IF(AN13,1,0)),IF(AM11,1,0),NOT(IF(AL12,1,0))),AND(NOT(IF(AN13,1,0)),NOT(IF(AM11,1,0)),IF(AL12,1,0)),AND(IF(AN13,1,0),IF(AM11,1,0),IF(AL12,1,0))),1,0)</f>
        <v>0</v>
      </c>
      <c r="AO17" s="70"/>
      <c r="AR17" s="1" t="s">
        <v>159</v>
      </c>
      <c r="AS17" s="82">
        <f>IF( OR(AND(IF(AT13,1,0),NOT(IF(AS11,1,0)),NOT(IF(AR12,1,0))),AND(NOT(IF(AT13,1,0)),IF(AS11,1,0),NOT(IF(AR12,1,0))),AND(NOT(IF(AT13,1,0)),NOT(IF(AS11,1,0)),IF(AR12,1,0)),AND(IF(AT13,1,0),IF(AS11,1,0),IF(AR12,1,0))),1,0)</f>
        <v>0</v>
      </c>
    </row>
    <row r="18" spans="4:45" x14ac:dyDescent="0.2"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19"/>
      <c r="W18" s="51"/>
      <c r="X18" s="51"/>
      <c r="Y18" s="51"/>
      <c r="Z18" s="51"/>
      <c r="AA18" s="51"/>
      <c r="AB18" s="51"/>
      <c r="AC18" s="51"/>
      <c r="AD18" s="19"/>
      <c r="AE18" s="51"/>
      <c r="AF18" s="51"/>
      <c r="AG18" s="51"/>
      <c r="AH18" s="51"/>
      <c r="AI18" s="51"/>
      <c r="AJ18" s="51"/>
      <c r="AK18" s="51"/>
      <c r="AL18" s="26"/>
      <c r="AM18" s="51"/>
      <c r="AN18" s="51"/>
      <c r="AO18" s="70"/>
    </row>
    <row r="19" spans="4:45" x14ac:dyDescent="0.2">
      <c r="D19" s="51"/>
      <c r="E19" s="51"/>
      <c r="F19" s="51"/>
      <c r="G19" s="51"/>
      <c r="H19" s="51"/>
      <c r="I19" s="51"/>
      <c r="J19" s="51"/>
      <c r="L19" s="51"/>
      <c r="M19" s="51"/>
      <c r="N19" s="51"/>
      <c r="O19" s="51"/>
      <c r="P19" s="51"/>
      <c r="Q19" s="51"/>
      <c r="R19" s="1"/>
      <c r="S19" s="1" t="s">
        <v>27</v>
      </c>
      <c r="T19" s="1" t="s">
        <v>22</v>
      </c>
      <c r="U19" s="1" t="s">
        <v>158</v>
      </c>
      <c r="V19" s="1"/>
      <c r="W19" s="51"/>
      <c r="X19" s="1"/>
      <c r="Y19" s="1" t="s">
        <v>27</v>
      </c>
      <c r="Z19" s="1" t="s">
        <v>22</v>
      </c>
      <c r="AA19" s="1" t="s">
        <v>158</v>
      </c>
      <c r="AB19" s="1"/>
      <c r="AC19" s="51"/>
      <c r="AD19" s="1"/>
      <c r="AE19" s="1" t="s">
        <v>27</v>
      </c>
      <c r="AF19" s="1" t="s">
        <v>22</v>
      </c>
      <c r="AG19" s="1" t="s">
        <v>158</v>
      </c>
      <c r="AH19" s="1"/>
      <c r="AI19" s="51"/>
      <c r="AJ19" s="1"/>
      <c r="AK19" s="1" t="s">
        <v>27</v>
      </c>
      <c r="AL19" s="1" t="s">
        <v>22</v>
      </c>
      <c r="AM19" s="1" t="s">
        <v>158</v>
      </c>
      <c r="AN19" s="118">
        <v>0</v>
      </c>
    </row>
    <row r="20" spans="4:45" ht="13.5" thickBot="1" x14ac:dyDescent="0.25">
      <c r="D20" s="26"/>
      <c r="E20" s="26"/>
      <c r="F20" s="26"/>
      <c r="G20" s="26"/>
      <c r="H20" s="26"/>
      <c r="I20" s="26"/>
      <c r="J20" s="26"/>
      <c r="R20" s="1"/>
      <c r="S20" s="2">
        <f>N6</f>
        <v>1</v>
      </c>
      <c r="T20" s="2">
        <f>Z11</f>
        <v>1</v>
      </c>
      <c r="U20" s="2">
        <f>X15</f>
        <v>0</v>
      </c>
      <c r="V20" s="1"/>
      <c r="X20" s="1"/>
      <c r="Y20" s="2">
        <f>S20</f>
        <v>1</v>
      </c>
      <c r="Z20" s="2">
        <f>AF11</f>
        <v>1</v>
      </c>
      <c r="AA20" s="2">
        <f>AA17</f>
        <v>0</v>
      </c>
      <c r="AB20" s="1"/>
      <c r="AD20" s="1"/>
      <c r="AE20" s="2">
        <f>Y20</f>
        <v>1</v>
      </c>
      <c r="AF20" s="2">
        <f>AL11</f>
        <v>1</v>
      </c>
      <c r="AG20" s="2">
        <f>AG17</f>
        <v>0</v>
      </c>
      <c r="AH20" s="1"/>
      <c r="AJ20" s="1"/>
      <c r="AK20" s="2">
        <f>AE20</f>
        <v>1</v>
      </c>
      <c r="AL20" s="2">
        <f>AR11</f>
        <v>0</v>
      </c>
      <c r="AM20" s="2">
        <f>AM17</f>
        <v>0</v>
      </c>
      <c r="AN20" s="1"/>
    </row>
    <row r="21" spans="4:45" x14ac:dyDescent="0.2">
      <c r="D21" s="26"/>
      <c r="E21" s="26"/>
      <c r="F21" s="26"/>
      <c r="G21" s="26"/>
      <c r="H21" s="26"/>
      <c r="I21" s="26"/>
      <c r="J21" s="19"/>
      <c r="R21" s="53"/>
      <c r="S21" s="86" t="s">
        <v>161</v>
      </c>
      <c r="T21" s="105">
        <f>IF( AND(IF(S20,1,0),IF(T20,1,0)),1,0)</f>
        <v>1</v>
      </c>
      <c r="U21" s="102"/>
      <c r="V21" s="1" t="s">
        <v>136</v>
      </c>
      <c r="X21" s="53"/>
      <c r="Y21" s="86" t="s">
        <v>161</v>
      </c>
      <c r="Z21" s="105">
        <f>IF( AND(IF(Y20,1,0),IF(Z20,1,0)),1,0)</f>
        <v>1</v>
      </c>
      <c r="AA21" s="102"/>
      <c r="AB21" s="1" t="s">
        <v>136</v>
      </c>
      <c r="AD21" s="53"/>
      <c r="AE21" s="86" t="s">
        <v>161</v>
      </c>
      <c r="AF21" s="105">
        <f>IF( AND(IF(AE20,1,0),IF(AF20,1,0)),1,0)</f>
        <v>1</v>
      </c>
      <c r="AG21" s="102"/>
      <c r="AH21" s="1" t="s">
        <v>136</v>
      </c>
      <c r="AJ21" s="53"/>
      <c r="AK21" s="86" t="s">
        <v>161</v>
      </c>
      <c r="AL21" s="105">
        <f>IF( AND(IF(AK20,1,0),IF(AL20,1,0)),1,0)</f>
        <v>0</v>
      </c>
      <c r="AM21" s="102"/>
      <c r="AN21" s="1" t="s">
        <v>136</v>
      </c>
    </row>
    <row r="22" spans="4:45" x14ac:dyDescent="0.2">
      <c r="D22" s="26"/>
      <c r="E22" s="26"/>
      <c r="F22" s="26"/>
      <c r="G22" s="26"/>
      <c r="H22" s="26"/>
      <c r="I22" s="26"/>
      <c r="J22" s="19"/>
      <c r="R22" s="22"/>
      <c r="S22" s="89"/>
      <c r="T22" s="13"/>
      <c r="U22" s="103"/>
      <c r="V22" s="2">
        <f>X24</f>
        <v>0</v>
      </c>
      <c r="X22" s="22"/>
      <c r="Y22" s="89"/>
      <c r="Z22" s="13"/>
      <c r="AA22" s="103"/>
      <c r="AB22" s="2">
        <f>AD24</f>
        <v>0</v>
      </c>
      <c r="AD22" s="22"/>
      <c r="AE22" s="89"/>
      <c r="AF22" s="13"/>
      <c r="AG22" s="103"/>
      <c r="AH22" s="2">
        <f>AJ24</f>
        <v>0</v>
      </c>
      <c r="AJ22" s="22"/>
      <c r="AK22" s="89"/>
      <c r="AL22" s="13"/>
      <c r="AM22" s="103"/>
      <c r="AN22" s="2">
        <f>AN19</f>
        <v>0</v>
      </c>
    </row>
    <row r="23" spans="4:45" x14ac:dyDescent="0.2">
      <c r="D23" s="26"/>
      <c r="E23" s="26"/>
      <c r="F23" s="26"/>
      <c r="G23" s="26"/>
      <c r="H23" s="26"/>
      <c r="I23" s="26"/>
      <c r="J23" s="19"/>
      <c r="R23" s="1" t="s">
        <v>137</v>
      </c>
      <c r="S23" s="89"/>
      <c r="T23" s="13" t="s">
        <v>160</v>
      </c>
      <c r="U23" s="103"/>
      <c r="V23" s="1"/>
      <c r="X23" s="1" t="s">
        <v>137</v>
      </c>
      <c r="Y23" s="89"/>
      <c r="Z23" s="13" t="s">
        <v>160</v>
      </c>
      <c r="AA23" s="103"/>
      <c r="AB23" s="1"/>
      <c r="AD23" s="1" t="s">
        <v>137</v>
      </c>
      <c r="AE23" s="89"/>
      <c r="AF23" s="13" t="s">
        <v>160</v>
      </c>
      <c r="AG23" s="103"/>
      <c r="AH23" s="1"/>
      <c r="AJ23" s="1" t="s">
        <v>137</v>
      </c>
      <c r="AK23" s="89"/>
      <c r="AL23" s="13" t="s">
        <v>160</v>
      </c>
      <c r="AM23" s="103"/>
      <c r="AN23" s="1"/>
    </row>
    <row r="24" spans="4:45" x14ac:dyDescent="0.2">
      <c r="D24" s="26"/>
      <c r="E24" s="26"/>
      <c r="F24" s="26"/>
      <c r="G24" s="26"/>
      <c r="H24" s="26"/>
      <c r="I24" s="26"/>
      <c r="J24" s="19"/>
      <c r="R24" s="18">
        <f>IF(OR(AND(IF(U20,1,0),(IF(T21,1,0))),AND( OR(AND(IF(U20,1,0),NOT(IF(T21,1,0))), AND(NOT(IF(U20,1,0)),IF(T21,1,0))),(IF(V22,1,0)))),1,0)</f>
        <v>0</v>
      </c>
      <c r="S24" s="89"/>
      <c r="T24" s="13"/>
      <c r="U24" s="104"/>
      <c r="V24" s="1"/>
      <c r="X24" s="18">
        <f>IF(OR(AND(IF(AA20,1,0),(IF(Z21,1,0))),AND( OR(AND(IF(AA20,1,0),NOT(IF(Z21,1,0))), AND(NOT(IF(AA20,1,0)),IF(Z21,1,0))),(IF(AB22,1,0)))),1,0)</f>
        <v>0</v>
      </c>
      <c r="Y24" s="89"/>
      <c r="Z24" s="13"/>
      <c r="AA24" s="104"/>
      <c r="AB24" s="1"/>
      <c r="AD24" s="18">
        <f>IF(OR(AND(IF(AG20,1,0),(IF(AF21,1,0))),AND( OR(AND(IF(AG20,1,0),NOT(IF(AF21,1,0))), AND(NOT(IF(AG20,1,0)),IF(AF21,1,0))),(IF(AH22,1,0)))),1,0)</f>
        <v>0</v>
      </c>
      <c r="AE24" s="89"/>
      <c r="AF24" s="13"/>
      <c r="AG24" s="104"/>
      <c r="AH24" s="1"/>
      <c r="AJ24" s="18">
        <f>IF(OR(AND(IF(AM20,1,0),(IF(AL21,1,0))),AND( OR(AND(IF(AM20,1,0),NOT(IF(AL21,1,0))), AND(NOT(IF(AM20,1,0)),IF(AL21,1,0))),(IF(AN22,1,0)))),1,0)</f>
        <v>0</v>
      </c>
      <c r="AK24" s="89"/>
      <c r="AL24" s="13"/>
      <c r="AM24" s="104"/>
      <c r="AN24" s="1"/>
    </row>
    <row r="25" spans="4:45" ht="13.5" thickBot="1" x14ac:dyDescent="0.25">
      <c r="D25" s="26"/>
      <c r="E25" s="26"/>
      <c r="F25" s="26"/>
      <c r="G25" s="26"/>
      <c r="H25" s="26"/>
      <c r="I25" s="26"/>
      <c r="J25" s="19"/>
      <c r="R25" s="22"/>
      <c r="S25" s="79"/>
      <c r="T25" s="97"/>
      <c r="U25" s="81"/>
      <c r="X25" s="22"/>
      <c r="Y25" s="79"/>
      <c r="Z25" s="97"/>
      <c r="AA25" s="81"/>
      <c r="AD25" s="22"/>
      <c r="AE25" s="79"/>
      <c r="AF25" s="97"/>
      <c r="AG25" s="81"/>
      <c r="AJ25" s="22"/>
      <c r="AK25" s="79"/>
      <c r="AL25" s="97"/>
      <c r="AM25" s="81"/>
    </row>
    <row r="26" spans="4:45" x14ac:dyDescent="0.2">
      <c r="D26" s="26"/>
      <c r="E26" s="26"/>
      <c r="F26" s="26"/>
      <c r="G26" s="26"/>
      <c r="H26" s="26"/>
      <c r="I26" s="26"/>
      <c r="J26" s="19"/>
      <c r="T26" s="1" t="s">
        <v>159</v>
      </c>
      <c r="U26" s="82">
        <f>IF( OR(AND(IF(V22,1,0),NOT(IF(U20,1,0)),NOT(IF(T21,1,0))),AND(NOT(IF(V22,1,0)),IF(U20,1,0),NOT(IF(T21,1,0))),AND(NOT(IF(V22,1,0)),NOT(IF(U20,1,0)),IF(T21,1,0)),AND(IF(V22,1,0),IF(U20,1,0),IF(T21,1,0))),1,0)</f>
        <v>1</v>
      </c>
      <c r="Z26" s="1" t="s">
        <v>159</v>
      </c>
      <c r="AA26" s="82">
        <f>IF( OR(AND(IF(AB22,1,0),NOT(IF(AA20,1,0)),NOT(IF(Z21,1,0))),AND(NOT(IF(AB22,1,0)),IF(AA20,1,0),NOT(IF(Z21,1,0))),AND(NOT(IF(AB22,1,0)),NOT(IF(AA20,1,0)),IF(Z21,1,0)),AND(IF(AB22,1,0),IF(AA20,1,0),IF(Z21,1,0))),1,0)</f>
        <v>1</v>
      </c>
      <c r="AF26" s="1" t="s">
        <v>159</v>
      </c>
      <c r="AG26" s="82">
        <f>IF( OR(AND(IF(AH22,1,0),NOT(IF(AG20,1,0)),NOT(IF(AF21,1,0))),AND(NOT(IF(AH22,1,0)),IF(AG20,1,0),NOT(IF(AF21,1,0))),AND(NOT(IF(AH22,1,0)),NOT(IF(AG20,1,0)),IF(AF21,1,0)),AND(IF(AH22,1,0),IF(AG20,1,0),IF(AF21,1,0))),1,0)</f>
        <v>1</v>
      </c>
      <c r="AL26" s="1" t="s">
        <v>159</v>
      </c>
      <c r="AM26" s="82">
        <f>IF( OR(AND(IF(AN22,1,0),NOT(IF(AM20,1,0)),NOT(IF(AL21,1,0))),AND(NOT(IF(AN22,1,0)),IF(AM20,1,0),NOT(IF(AL21,1,0))),AND(NOT(IF(AN22,1,0)),NOT(IF(AM20,1,0)),IF(AL21,1,0)),AND(IF(AN22,1,0),IF(AM20,1,0),IF(AL21,1,0))),1,0)</f>
        <v>0</v>
      </c>
    </row>
    <row r="27" spans="4:45" x14ac:dyDescent="0.2">
      <c r="D27" s="26"/>
      <c r="E27" s="26"/>
      <c r="F27" s="26"/>
      <c r="G27" s="26"/>
      <c r="H27" s="26"/>
      <c r="I27" s="26"/>
      <c r="J27" s="19"/>
    </row>
    <row r="28" spans="4:45" x14ac:dyDescent="0.2">
      <c r="D28" s="26"/>
      <c r="E28" s="26"/>
      <c r="F28" s="26"/>
      <c r="G28" s="26"/>
      <c r="H28" s="26"/>
      <c r="I28" s="26"/>
      <c r="J28" s="19"/>
      <c r="L28" s="1"/>
      <c r="M28" s="1" t="s">
        <v>27</v>
      </c>
      <c r="N28" s="1" t="s">
        <v>22</v>
      </c>
      <c r="O28" s="1" t="s">
        <v>158</v>
      </c>
      <c r="P28" s="1"/>
      <c r="R28" s="1"/>
      <c r="S28" s="1" t="s">
        <v>27</v>
      </c>
      <c r="T28" s="1" t="s">
        <v>22</v>
      </c>
      <c r="U28" s="1" t="s">
        <v>158</v>
      </c>
      <c r="V28" s="1"/>
      <c r="X28" s="1"/>
      <c r="Y28" s="1" t="s">
        <v>27</v>
      </c>
      <c r="Z28" s="1" t="s">
        <v>22</v>
      </c>
      <c r="AA28" s="1" t="s">
        <v>158</v>
      </c>
      <c r="AB28" s="1"/>
      <c r="AD28" s="1"/>
      <c r="AE28" s="1" t="s">
        <v>27</v>
      </c>
      <c r="AF28" s="1" t="s">
        <v>22</v>
      </c>
      <c r="AG28" s="1" t="s">
        <v>158</v>
      </c>
      <c r="AH28" s="118">
        <v>0</v>
      </c>
    </row>
    <row r="29" spans="4:45" ht="13.5" thickBot="1" x14ac:dyDescent="0.25">
      <c r="D29" s="26"/>
      <c r="E29" s="26"/>
      <c r="F29" s="26"/>
      <c r="G29" s="26"/>
      <c r="H29" s="26"/>
      <c r="I29" s="26"/>
      <c r="J29" s="19"/>
      <c r="L29" s="1"/>
      <c r="M29" s="2">
        <f>H6</f>
        <v>0</v>
      </c>
      <c r="N29" s="2">
        <f>T20</f>
        <v>1</v>
      </c>
      <c r="O29" s="2">
        <f>R24</f>
        <v>0</v>
      </c>
      <c r="P29" s="1"/>
      <c r="R29" s="1"/>
      <c r="S29" s="2">
        <f>M29</f>
        <v>0</v>
      </c>
      <c r="T29" s="2">
        <f>Z20</f>
        <v>1</v>
      </c>
      <c r="U29" s="2">
        <f>U26</f>
        <v>1</v>
      </c>
      <c r="V29" s="1"/>
      <c r="X29" s="1"/>
      <c r="Y29" s="2">
        <f>S29</f>
        <v>0</v>
      </c>
      <c r="Z29" s="2">
        <f>AF20</f>
        <v>1</v>
      </c>
      <c r="AA29" s="2">
        <f>AA26</f>
        <v>1</v>
      </c>
      <c r="AB29" s="1"/>
      <c r="AD29" s="1"/>
      <c r="AE29" s="2">
        <f>Y29</f>
        <v>0</v>
      </c>
      <c r="AF29" s="2">
        <f>AL20</f>
        <v>0</v>
      </c>
      <c r="AG29" s="2">
        <f>AG26</f>
        <v>1</v>
      </c>
      <c r="AH29" s="1"/>
    </row>
    <row r="30" spans="4:45" x14ac:dyDescent="0.2">
      <c r="D30" s="26"/>
      <c r="E30" s="26"/>
      <c r="F30" s="26"/>
      <c r="G30" s="26"/>
      <c r="H30" s="26"/>
      <c r="I30" s="26"/>
      <c r="J30" s="19"/>
      <c r="L30" s="53"/>
      <c r="M30" s="86" t="s">
        <v>161</v>
      </c>
      <c r="N30" s="105">
        <f>IF( AND(IF(M29,1,0),IF(N29,1,0)),1,0)</f>
        <v>0</v>
      </c>
      <c r="O30" s="102"/>
      <c r="P30" s="1" t="s">
        <v>136</v>
      </c>
      <c r="R30" s="53"/>
      <c r="S30" s="86" t="s">
        <v>161</v>
      </c>
      <c r="T30" s="105">
        <f>IF( AND(IF(S29,1,0),IF(T29,1,0)),1,0)</f>
        <v>0</v>
      </c>
      <c r="U30" s="102"/>
      <c r="V30" s="1" t="s">
        <v>136</v>
      </c>
      <c r="X30" s="53"/>
      <c r="Y30" s="86" t="s">
        <v>161</v>
      </c>
      <c r="Z30" s="105">
        <f>IF( AND(IF(Y29,1,0),IF(Z29,1,0)),1,0)</f>
        <v>0</v>
      </c>
      <c r="AA30" s="102"/>
      <c r="AB30" s="1" t="s">
        <v>136</v>
      </c>
      <c r="AD30" s="53"/>
      <c r="AE30" s="86" t="s">
        <v>161</v>
      </c>
      <c r="AF30" s="105">
        <f>IF( AND(IF(AE29,1,0),IF(AF29,1,0)),1,0)</f>
        <v>0</v>
      </c>
      <c r="AG30" s="102"/>
      <c r="AH30" s="1" t="s">
        <v>136</v>
      </c>
    </row>
    <row r="31" spans="4:45" x14ac:dyDescent="0.2">
      <c r="D31" s="26"/>
      <c r="E31" s="26"/>
      <c r="F31" s="26"/>
      <c r="G31" s="26"/>
      <c r="H31" s="26"/>
      <c r="I31" s="26"/>
      <c r="J31" s="19"/>
      <c r="L31" s="22"/>
      <c r="M31" s="89"/>
      <c r="N31" s="13"/>
      <c r="O31" s="103"/>
      <c r="P31" s="2">
        <f>R33</f>
        <v>0</v>
      </c>
      <c r="R31" s="22"/>
      <c r="S31" s="89"/>
      <c r="T31" s="13"/>
      <c r="U31" s="103"/>
      <c r="V31" s="2">
        <f>X33</f>
        <v>0</v>
      </c>
      <c r="X31" s="22"/>
      <c r="Y31" s="89"/>
      <c r="Z31" s="13"/>
      <c r="AA31" s="103"/>
      <c r="AB31" s="2">
        <f>AD33</f>
        <v>0</v>
      </c>
      <c r="AD31" s="22"/>
      <c r="AE31" s="89"/>
      <c r="AF31" s="13"/>
      <c r="AG31" s="103"/>
      <c r="AH31" s="2">
        <f>AH28</f>
        <v>0</v>
      </c>
    </row>
    <row r="32" spans="4:45" x14ac:dyDescent="0.2">
      <c r="D32" s="26"/>
      <c r="E32" s="26"/>
      <c r="F32" s="26"/>
      <c r="G32" s="26"/>
      <c r="H32" s="26"/>
      <c r="I32" s="26"/>
      <c r="J32" s="19"/>
      <c r="L32" s="1" t="s">
        <v>137</v>
      </c>
      <c r="M32" s="89"/>
      <c r="N32" s="13" t="s">
        <v>160</v>
      </c>
      <c r="O32" s="103"/>
      <c r="P32" s="1"/>
      <c r="R32" s="1" t="s">
        <v>137</v>
      </c>
      <c r="S32" s="89"/>
      <c r="T32" s="13" t="s">
        <v>160</v>
      </c>
      <c r="U32" s="103"/>
      <c r="V32" s="1"/>
      <c r="X32" s="1" t="s">
        <v>137</v>
      </c>
      <c r="Y32" s="89"/>
      <c r="Z32" s="13" t="s">
        <v>160</v>
      </c>
      <c r="AA32" s="103"/>
      <c r="AB32" s="1"/>
      <c r="AD32" s="1" t="s">
        <v>137</v>
      </c>
      <c r="AE32" s="89"/>
      <c r="AF32" s="13" t="s">
        <v>160</v>
      </c>
      <c r="AG32" s="103"/>
      <c r="AH32" s="1"/>
    </row>
    <row r="33" spans="3:45" x14ac:dyDescent="0.2">
      <c r="D33" s="26"/>
      <c r="E33" s="26"/>
      <c r="F33" s="26"/>
      <c r="G33" s="26"/>
      <c r="H33" s="26"/>
      <c r="I33" s="26"/>
      <c r="J33" s="19"/>
      <c r="L33" s="18">
        <f>IF(OR(AND(IF(O29,1,0),(IF(N30,1,0))),AND( OR(AND(IF(O29,1,0),NOT(IF(N30,1,0))), AND(NOT(IF(O29,1,0)),IF(N30,1,0))),(IF(P31,1,0)))),1,0)</f>
        <v>0</v>
      </c>
      <c r="M33" s="89"/>
      <c r="N33" s="13"/>
      <c r="O33" s="104"/>
      <c r="P33" s="1"/>
      <c r="R33" s="18">
        <f>IF(OR(AND(IF(U29,1,0),(IF(T30,1,0))),AND( OR(AND(IF(U29,1,0),NOT(IF(T30,1,0))), AND(NOT(IF(U29,1,0)),IF(T30,1,0))),(IF(V31,1,0)))),1,0)</f>
        <v>0</v>
      </c>
      <c r="S33" s="89"/>
      <c r="T33" s="13"/>
      <c r="U33" s="104"/>
      <c r="V33" s="1"/>
      <c r="X33" s="18">
        <f>IF(OR(AND(IF(AA29,1,0),(IF(Z30,1,0))),AND( OR(AND(IF(AA29,1,0),NOT(IF(Z30,1,0))), AND(NOT(IF(AA29,1,0)),IF(Z30,1,0))),(IF(AB31,1,0)))),1,0)</f>
        <v>0</v>
      </c>
      <c r="Y33" s="89"/>
      <c r="Z33" s="13"/>
      <c r="AA33" s="104"/>
      <c r="AB33" s="1"/>
      <c r="AD33" s="18">
        <f>IF(OR(AND(IF(AG29,1,0),(IF(AF30,1,0))),AND( OR(AND(IF(AG29,1,0),NOT(IF(AF30,1,0))), AND(NOT(IF(AG29,1,0)),IF(AF30,1,0))),(IF(AH31,1,0)))),1,0)</f>
        <v>0</v>
      </c>
      <c r="AE33" s="89"/>
      <c r="AF33" s="13"/>
      <c r="AG33" s="104"/>
      <c r="AH33" s="1"/>
    </row>
    <row r="34" spans="3:45" ht="13.5" thickBot="1" x14ac:dyDescent="0.25">
      <c r="D34" s="26"/>
      <c r="E34" s="26"/>
      <c r="F34" s="26"/>
      <c r="G34" s="26"/>
      <c r="H34" s="26"/>
      <c r="I34" s="26"/>
      <c r="J34" s="19"/>
      <c r="L34" s="22"/>
      <c r="M34" s="79"/>
      <c r="N34" s="97"/>
      <c r="O34" s="81"/>
      <c r="R34" s="22"/>
      <c r="S34" s="79"/>
      <c r="T34" s="97"/>
      <c r="U34" s="81"/>
      <c r="X34" s="22"/>
      <c r="Y34" s="79"/>
      <c r="Z34" s="97"/>
      <c r="AA34" s="81"/>
      <c r="AD34" s="22"/>
      <c r="AE34" s="79"/>
      <c r="AF34" s="97"/>
      <c r="AG34" s="81"/>
    </row>
    <row r="35" spans="3:45" x14ac:dyDescent="0.2">
      <c r="D35" s="26"/>
      <c r="E35" s="26"/>
      <c r="F35" s="26"/>
      <c r="G35" s="26"/>
      <c r="H35" s="26"/>
      <c r="I35" s="26"/>
      <c r="J35" s="19"/>
      <c r="N35" s="1" t="s">
        <v>159</v>
      </c>
      <c r="O35" s="82">
        <f>IF( OR(AND(IF(P31,1,0),NOT(IF(O29,1,0)),NOT(IF(N30,1,0))),AND(NOT(IF(P31,1,0)),IF(O29,1,0),NOT(IF(N30,1,0))),AND(NOT(IF(P31,1,0)),NOT(IF(O29,1,0)),IF(N30,1,0)),AND(IF(P31,1,0),IF(O29,1,0),IF(N30,1,0))),1,0)</f>
        <v>0</v>
      </c>
      <c r="T35" s="1" t="s">
        <v>159</v>
      </c>
      <c r="U35" s="82">
        <f>IF( OR(AND(IF(V31,1,0),NOT(IF(U29,1,0)),NOT(IF(T30,1,0))),AND(NOT(IF(V31,1,0)),IF(U29,1,0),NOT(IF(T30,1,0))),AND(NOT(IF(V31,1,0)),NOT(IF(U29,1,0)),IF(T30,1,0)),AND(IF(V31,1,0),IF(U29,1,0),IF(T30,1,0))),1,0)</f>
        <v>1</v>
      </c>
      <c r="Z35" s="1" t="s">
        <v>159</v>
      </c>
      <c r="AA35" s="82">
        <f>IF( OR(AND(IF(AB31,1,0),NOT(IF(AA29,1,0)),NOT(IF(Z30,1,0))),AND(NOT(IF(AB31,1,0)),IF(AA29,1,0),NOT(IF(Z30,1,0))),AND(NOT(IF(AB31,1,0)),NOT(IF(AA29,1,0)),IF(Z30,1,0)),AND(IF(AB31,1,0),IF(AA29,1,0),IF(Z30,1,0))),1,0)</f>
        <v>1</v>
      </c>
      <c r="AF35" s="1" t="s">
        <v>159</v>
      </c>
      <c r="AG35" s="82">
        <f>IF( OR(AND(IF(AH31,1,0),NOT(IF(AG29,1,0)),NOT(IF(AF30,1,0))),AND(NOT(IF(AH31,1,0)),IF(AG29,1,0),NOT(IF(AF30,1,0))),AND(NOT(IF(AH31,1,0)),NOT(IF(AG29,1,0)),IF(AF30,1,0)),AND(IF(AH31,1,0),IF(AG29,1,0),IF(AF30,1,0))),1,0)</f>
        <v>1</v>
      </c>
    </row>
    <row r="36" spans="3:45" x14ac:dyDescent="0.2">
      <c r="D36" s="26"/>
      <c r="E36" s="26"/>
      <c r="F36" s="26"/>
      <c r="G36" s="26"/>
      <c r="H36" s="26"/>
      <c r="I36" s="26"/>
      <c r="J36" s="19"/>
    </row>
    <row r="37" spans="3:45" x14ac:dyDescent="0.2">
      <c r="D37" s="51"/>
      <c r="E37" s="51"/>
      <c r="F37" s="1"/>
      <c r="G37" s="1" t="s">
        <v>27</v>
      </c>
      <c r="H37" s="1" t="s">
        <v>22</v>
      </c>
      <c r="I37" s="1" t="s">
        <v>158</v>
      </c>
      <c r="J37" s="1"/>
      <c r="L37" s="1"/>
      <c r="M37" s="1" t="s">
        <v>27</v>
      </c>
      <c r="N37" s="1" t="s">
        <v>22</v>
      </c>
      <c r="O37" s="1" t="s">
        <v>158</v>
      </c>
      <c r="P37" s="1"/>
      <c r="R37" s="1"/>
      <c r="S37" s="1" t="s">
        <v>27</v>
      </c>
      <c r="T37" s="1" t="s">
        <v>22</v>
      </c>
      <c r="U37" s="1" t="s">
        <v>158</v>
      </c>
      <c r="V37" s="1"/>
      <c r="X37" s="1"/>
      <c r="Y37" s="1" t="s">
        <v>27</v>
      </c>
      <c r="Z37" s="1" t="s">
        <v>22</v>
      </c>
      <c r="AA37" s="1" t="s">
        <v>158</v>
      </c>
      <c r="AB37" s="118">
        <v>0</v>
      </c>
    </row>
    <row r="38" spans="3:45" ht="13.5" thickBot="1" x14ac:dyDescent="0.25">
      <c r="F38" s="1"/>
      <c r="G38" s="2">
        <f>B6</f>
        <v>1</v>
      </c>
      <c r="H38" s="2">
        <f>N29</f>
        <v>1</v>
      </c>
      <c r="I38" s="2">
        <f>L33</f>
        <v>0</v>
      </c>
      <c r="J38" s="1"/>
      <c r="L38" s="1"/>
      <c r="M38" s="2">
        <f>G38</f>
        <v>1</v>
      </c>
      <c r="N38" s="2">
        <f>T29</f>
        <v>1</v>
      </c>
      <c r="O38" s="2">
        <f>O35</f>
        <v>0</v>
      </c>
      <c r="P38" s="1"/>
      <c r="R38" s="1"/>
      <c r="S38" s="2">
        <f>M38</f>
        <v>1</v>
      </c>
      <c r="T38" s="2">
        <f>Z29</f>
        <v>1</v>
      </c>
      <c r="U38" s="2">
        <f>U35</f>
        <v>1</v>
      </c>
      <c r="V38" s="1"/>
      <c r="X38" s="1"/>
      <c r="Y38" s="2">
        <f>S38</f>
        <v>1</v>
      </c>
      <c r="Z38" s="2">
        <f>AF29</f>
        <v>0</v>
      </c>
      <c r="AA38" s="2">
        <f>AA35</f>
        <v>1</v>
      </c>
      <c r="AB38" s="1"/>
    </row>
    <row r="39" spans="3:45" x14ac:dyDescent="0.2">
      <c r="F39" s="53"/>
      <c r="G39" s="86" t="s">
        <v>161</v>
      </c>
      <c r="H39" s="105">
        <f>IF( AND(IF(G38,1,0),IF(H38,1,0)),1,0)</f>
        <v>1</v>
      </c>
      <c r="I39" s="102"/>
      <c r="J39" s="1" t="s">
        <v>136</v>
      </c>
      <c r="L39" s="53"/>
      <c r="M39" s="86" t="s">
        <v>161</v>
      </c>
      <c r="N39" s="105">
        <f>IF( AND(IF(M38,1,0),IF(N38,1,0)),1,0)</f>
        <v>1</v>
      </c>
      <c r="O39" s="102"/>
      <c r="P39" s="1" t="s">
        <v>136</v>
      </c>
      <c r="R39" s="53"/>
      <c r="S39" s="86" t="s">
        <v>161</v>
      </c>
      <c r="T39" s="105">
        <f>IF( AND(IF(S38,1,0),IF(T38,1,0)),1,0)</f>
        <v>1</v>
      </c>
      <c r="U39" s="102"/>
      <c r="V39" s="1" t="s">
        <v>136</v>
      </c>
      <c r="X39" s="53"/>
      <c r="Y39" s="86" t="s">
        <v>161</v>
      </c>
      <c r="Z39" s="105">
        <f>IF( AND(IF(Y38,1,0),IF(Z38,1,0)),1,0)</f>
        <v>0</v>
      </c>
      <c r="AA39" s="102"/>
      <c r="AB39" s="1" t="s">
        <v>136</v>
      </c>
    </row>
    <row r="40" spans="3:45" x14ac:dyDescent="0.2">
      <c r="F40" s="22"/>
      <c r="G40" s="89"/>
      <c r="H40" s="13"/>
      <c r="I40" s="103"/>
      <c r="J40" s="2">
        <f>L42</f>
        <v>1</v>
      </c>
      <c r="L40" s="22"/>
      <c r="M40" s="89"/>
      <c r="N40" s="13"/>
      <c r="O40" s="103"/>
      <c r="P40" s="2">
        <f>R42</f>
        <v>1</v>
      </c>
      <c r="R40" s="22"/>
      <c r="S40" s="89"/>
      <c r="T40" s="13"/>
      <c r="U40" s="103"/>
      <c r="V40" s="2">
        <f>X42</f>
        <v>0</v>
      </c>
      <c r="X40" s="22"/>
      <c r="Y40" s="89"/>
      <c r="Z40" s="13"/>
      <c r="AA40" s="103"/>
      <c r="AB40" s="2">
        <f>AB37</f>
        <v>0</v>
      </c>
    </row>
    <row r="41" spans="3:45" x14ac:dyDescent="0.2">
      <c r="F41" s="1" t="s">
        <v>137</v>
      </c>
      <c r="G41" s="89"/>
      <c r="H41" s="13" t="s">
        <v>160</v>
      </c>
      <c r="I41" s="103"/>
      <c r="J41" s="1"/>
      <c r="L41" s="1" t="s">
        <v>137</v>
      </c>
      <c r="M41" s="89"/>
      <c r="N41" s="13" t="s">
        <v>160</v>
      </c>
      <c r="O41" s="103"/>
      <c r="P41" s="1"/>
      <c r="R41" s="1" t="s">
        <v>137</v>
      </c>
      <c r="S41" s="89"/>
      <c r="T41" s="13" t="s">
        <v>160</v>
      </c>
      <c r="U41" s="103"/>
      <c r="V41" s="1"/>
      <c r="X41" s="1" t="s">
        <v>137</v>
      </c>
      <c r="Y41" s="89"/>
      <c r="Z41" s="13" t="s">
        <v>160</v>
      </c>
      <c r="AA41" s="103"/>
      <c r="AB41" s="1"/>
    </row>
    <row r="42" spans="3:45" x14ac:dyDescent="0.2">
      <c r="F42" s="18">
        <f>IF(OR(AND(IF(I38,1,0),(IF(H39,1,0))),AND( OR(AND(IF(I38,1,0),NOT(IF(H39,1,0))), AND(NOT(IF(I38,1,0)),IF(H39,1,0))),(IF(J40,1,0)))),1,0)</f>
        <v>1</v>
      </c>
      <c r="G42" s="89"/>
      <c r="H42" s="13"/>
      <c r="I42" s="104"/>
      <c r="J42" s="1"/>
      <c r="L42" s="18">
        <f>IF(OR(AND(IF(O38,1,0),(IF(N39,1,0))),AND( OR(AND(IF(O38,1,0),NOT(IF(N39,1,0))), AND(NOT(IF(O38,1,0)),IF(N39,1,0))),(IF(P40,1,0)))),1,0)</f>
        <v>1</v>
      </c>
      <c r="M42" s="89"/>
      <c r="N42" s="13"/>
      <c r="O42" s="104"/>
      <c r="P42" s="1"/>
      <c r="R42" s="18">
        <f>IF(OR(AND(IF(U38,1,0),(IF(T39,1,0))),AND( OR(AND(IF(U38,1,0),NOT(IF(T39,1,0))), AND(NOT(IF(U38,1,0)),IF(T39,1,0))),(IF(V40,1,0)))),1,0)</f>
        <v>1</v>
      </c>
      <c r="S42" s="89"/>
      <c r="T42" s="13"/>
      <c r="U42" s="104"/>
      <c r="V42" s="1"/>
      <c r="X42" s="18">
        <f>IF(OR(AND(IF(AA38,1,0),(IF(Z39,1,0))),AND( OR(AND(IF(AA38,1,0),NOT(IF(Z39,1,0))), AND(NOT(IF(AA38,1,0)),IF(Z39,1,0))),(IF(AB40,1,0)))),1,0)</f>
        <v>0</v>
      </c>
      <c r="Y42" s="89"/>
      <c r="Z42" s="13"/>
      <c r="AA42" s="104"/>
      <c r="AB42" s="1"/>
    </row>
    <row r="43" spans="3:45" ht="13.5" thickBot="1" x14ac:dyDescent="0.25">
      <c r="F43" s="22"/>
      <c r="G43" s="79"/>
      <c r="H43" s="97"/>
      <c r="I43" s="81"/>
      <c r="L43" s="22"/>
      <c r="M43" s="79"/>
      <c r="N43" s="97"/>
      <c r="O43" s="81"/>
      <c r="R43" s="22"/>
      <c r="S43" s="79"/>
      <c r="T43" s="97"/>
      <c r="U43" s="81"/>
      <c r="X43" s="22"/>
      <c r="Y43" s="79"/>
      <c r="Z43" s="97"/>
      <c r="AA43" s="81"/>
    </row>
    <row r="44" spans="3:45" x14ac:dyDescent="0.2">
      <c r="H44" s="1" t="s">
        <v>159</v>
      </c>
      <c r="I44" s="82">
        <f>IF( OR(AND(IF(J40,1,0),NOT(IF(I38,1,0)),NOT(IF(H39,1,0))),AND(NOT(IF(J40,1,0)),IF(I38,1,0),NOT(IF(H39,1,0))),AND(NOT(IF(J40,1,0)),NOT(IF(I38,1,0)),IF(H39,1,0)),AND(IF(J40,1,0),IF(I38,1,0),IF(H39,1,0))),1,0)</f>
        <v>0</v>
      </c>
      <c r="N44" s="1" t="s">
        <v>159</v>
      </c>
      <c r="O44" s="82">
        <f>IF( OR(AND(IF(P40,1,0),NOT(IF(O38,1,0)),NOT(IF(N39,1,0))),AND(NOT(IF(P40,1,0)),IF(O38,1,0),NOT(IF(N39,1,0))),AND(NOT(IF(P40,1,0)),NOT(IF(O38,1,0)),IF(N39,1,0)),AND(IF(P40,1,0),IF(O38,1,0),IF(N39,1,0))),1,0)</f>
        <v>0</v>
      </c>
      <c r="T44" s="1" t="s">
        <v>159</v>
      </c>
      <c r="U44" s="82">
        <f>IF( OR(AND(IF(V40,1,0),NOT(IF(U38,1,0)),NOT(IF(T39,1,0))),AND(NOT(IF(V40,1,0)),IF(U38,1,0),NOT(IF(T39,1,0))),AND(NOT(IF(V40,1,0)),NOT(IF(U38,1,0)),IF(T39,1,0)),AND(IF(V40,1,0),IF(U38,1,0),IF(T39,1,0))),1,0)</f>
        <v>0</v>
      </c>
      <c r="Z44" s="1" t="s">
        <v>159</v>
      </c>
      <c r="AA44" s="82">
        <f>IF( OR(AND(IF(AB40,1,0),NOT(IF(AA38,1,0)),NOT(IF(Z39,1,0))),AND(NOT(IF(AB40,1,0)),IF(AA38,1,0),NOT(IF(Z39,1,0))),AND(NOT(IF(AB40,1,0)),NOT(IF(AA38,1,0)),IF(Z39,1,0)),AND(IF(AB40,1,0),IF(AA38,1,0),IF(Z39,1,0))),1,0)</f>
        <v>1</v>
      </c>
    </row>
    <row r="46" spans="3:45" x14ac:dyDescent="0.2">
      <c r="C46" s="1" t="s">
        <v>180</v>
      </c>
      <c r="D46" s="1"/>
      <c r="E46" s="1"/>
      <c r="F46" s="1"/>
      <c r="G46" s="1"/>
      <c r="H46" s="1"/>
      <c r="I46" s="1" t="s">
        <v>179</v>
      </c>
      <c r="J46" s="1"/>
      <c r="K46" s="1"/>
      <c r="L46" s="1"/>
      <c r="M46" s="1"/>
      <c r="N46" s="1"/>
      <c r="O46" s="1" t="s">
        <v>178</v>
      </c>
      <c r="P46" s="1"/>
      <c r="Q46" s="1"/>
      <c r="R46" s="1"/>
      <c r="S46" s="1"/>
      <c r="T46" s="1"/>
      <c r="U46" s="1" t="s">
        <v>177</v>
      </c>
      <c r="V46" s="1"/>
      <c r="W46" s="1"/>
      <c r="X46" s="1"/>
      <c r="Y46" s="1"/>
      <c r="Z46" s="1"/>
      <c r="AA46" s="1" t="s">
        <v>176</v>
      </c>
      <c r="AB46" s="1"/>
      <c r="AC46" s="1"/>
      <c r="AD46" s="1"/>
      <c r="AE46" s="1"/>
      <c r="AF46" s="1"/>
      <c r="AG46" s="1" t="s">
        <v>175</v>
      </c>
      <c r="AH46" s="1"/>
      <c r="AI46" s="1"/>
      <c r="AJ46" s="1"/>
      <c r="AK46" s="1"/>
      <c r="AL46" s="1"/>
      <c r="AM46" s="1" t="s">
        <v>174</v>
      </c>
      <c r="AN46" s="1"/>
      <c r="AO46" s="1"/>
      <c r="AP46" s="1"/>
      <c r="AQ46" s="1"/>
      <c r="AR46" s="1"/>
      <c r="AS46" s="1" t="s">
        <v>173</v>
      </c>
    </row>
    <row r="47" spans="3:45" x14ac:dyDescent="0.2">
      <c r="C47" s="119">
        <f>F42</f>
        <v>1</v>
      </c>
      <c r="D47" s="1"/>
      <c r="E47" s="1"/>
      <c r="F47" s="1"/>
      <c r="G47" s="1"/>
      <c r="H47" s="1"/>
      <c r="I47" s="119">
        <f>I44</f>
        <v>0</v>
      </c>
      <c r="J47" s="1"/>
      <c r="K47" s="1"/>
      <c r="L47" s="1"/>
      <c r="M47" s="1"/>
      <c r="N47" s="1"/>
      <c r="O47" s="119">
        <f>O44</f>
        <v>0</v>
      </c>
      <c r="P47" s="1"/>
      <c r="Q47" s="1"/>
      <c r="R47" s="1"/>
      <c r="S47" s="1"/>
      <c r="T47" s="1"/>
      <c r="U47" s="119">
        <f>U44</f>
        <v>0</v>
      </c>
      <c r="V47" s="1"/>
      <c r="W47" s="1"/>
      <c r="X47" s="1"/>
      <c r="Y47" s="1"/>
      <c r="Z47" s="1"/>
      <c r="AA47" s="119">
        <f>AA44</f>
        <v>1</v>
      </c>
      <c r="AB47" s="1"/>
      <c r="AC47" s="1"/>
      <c r="AD47" s="1"/>
      <c r="AE47" s="1"/>
      <c r="AF47" s="1"/>
      <c r="AG47" s="119">
        <f>AG35</f>
        <v>1</v>
      </c>
      <c r="AH47" s="1"/>
      <c r="AI47" s="1"/>
      <c r="AJ47" s="1"/>
      <c r="AK47" s="1"/>
      <c r="AL47" s="1"/>
      <c r="AM47" s="119">
        <f>AM26</f>
        <v>0</v>
      </c>
      <c r="AN47" s="1"/>
      <c r="AO47" s="1"/>
      <c r="AP47" s="1"/>
      <c r="AQ47" s="1"/>
      <c r="AR47" s="1"/>
      <c r="AS47" s="119">
        <f>AS17</f>
        <v>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B1:AT47"/>
  <sheetViews>
    <sheetView zoomScale="75" zoomScaleNormal="75" workbookViewId="0">
      <selection activeCell="BB31" sqref="BB31"/>
    </sheetView>
  </sheetViews>
  <sheetFormatPr defaultRowHeight="12.75" x14ac:dyDescent="0.2"/>
  <cols>
    <col min="1" max="52" width="4.7109375" customWidth="1"/>
    <col min="53" max="54" width="9.140625" customWidth="1"/>
  </cols>
  <sheetData>
    <row r="1" spans="2:46" ht="12" customHeight="1" x14ac:dyDescent="0.2"/>
    <row r="2" spans="2:46" ht="12" customHeight="1" x14ac:dyDescent="0.2">
      <c r="C2" s="1" t="s">
        <v>180</v>
      </c>
      <c r="D2" s="1"/>
      <c r="E2" s="1"/>
      <c r="F2" s="1"/>
      <c r="G2" s="1"/>
      <c r="H2" s="1"/>
      <c r="I2" s="1" t="s">
        <v>179</v>
      </c>
      <c r="J2" s="1"/>
      <c r="K2" s="1"/>
      <c r="L2" s="1"/>
      <c r="M2" s="1"/>
      <c r="N2" s="1"/>
      <c r="O2" s="1" t="s">
        <v>178</v>
      </c>
      <c r="P2" s="1"/>
      <c r="Q2" s="1"/>
      <c r="R2" s="1"/>
      <c r="S2" s="1"/>
      <c r="T2" s="1"/>
      <c r="U2" s="1" t="s">
        <v>177</v>
      </c>
      <c r="V2" s="1"/>
      <c r="W2" s="1"/>
      <c r="X2" s="1"/>
      <c r="Y2" s="1"/>
      <c r="Z2" s="1"/>
      <c r="AA2" s="1" t="s">
        <v>176</v>
      </c>
      <c r="AB2" s="1"/>
      <c r="AC2" s="1"/>
      <c r="AD2" s="1"/>
      <c r="AE2" s="1"/>
      <c r="AF2" s="1"/>
      <c r="AG2" s="1" t="s">
        <v>175</v>
      </c>
      <c r="AH2" s="1"/>
      <c r="AI2" s="1"/>
      <c r="AJ2" s="1"/>
      <c r="AK2" s="1"/>
      <c r="AL2" s="1"/>
      <c r="AM2" s="1" t="s">
        <v>174</v>
      </c>
      <c r="AN2" s="1"/>
      <c r="AO2" s="1"/>
      <c r="AP2" s="1"/>
      <c r="AQ2" s="1"/>
      <c r="AR2" s="1"/>
      <c r="AS2" s="1" t="s">
        <v>173</v>
      </c>
    </row>
    <row r="3" spans="2:46" ht="12" customHeight="1" x14ac:dyDescent="0.2">
      <c r="C3" s="119">
        <f>C47</f>
        <v>1</v>
      </c>
      <c r="D3" s="1"/>
      <c r="E3" s="1"/>
      <c r="F3" s="1"/>
      <c r="G3" s="1"/>
      <c r="H3" s="1"/>
      <c r="I3" s="119">
        <f>I47</f>
        <v>0</v>
      </c>
      <c r="J3" s="1"/>
      <c r="K3" s="1"/>
      <c r="L3" s="1"/>
      <c r="M3" s="1"/>
      <c r="N3" s="1"/>
      <c r="O3" s="119">
        <f>O47</f>
        <v>0</v>
      </c>
      <c r="P3" s="1"/>
      <c r="Q3" s="1"/>
      <c r="R3" s="1"/>
      <c r="S3" s="1"/>
      <c r="T3" s="1"/>
      <c r="U3" s="119">
        <f>U47</f>
        <v>0</v>
      </c>
      <c r="V3" s="1"/>
      <c r="W3" s="1"/>
      <c r="X3" s="1"/>
      <c r="Y3" s="1"/>
      <c r="Z3" s="1"/>
      <c r="AA3" s="119">
        <f>AA47</f>
        <v>1</v>
      </c>
      <c r="AB3" s="1"/>
      <c r="AC3" s="1"/>
      <c r="AD3" s="1"/>
      <c r="AE3" s="1"/>
      <c r="AF3" s="1"/>
      <c r="AG3" s="119">
        <f>AG47</f>
        <v>1</v>
      </c>
      <c r="AH3" s="1"/>
      <c r="AI3" s="1"/>
      <c r="AJ3" s="1"/>
      <c r="AK3" s="1"/>
      <c r="AL3" s="1"/>
      <c r="AM3" s="119">
        <f>AM47</f>
        <v>0</v>
      </c>
      <c r="AN3" s="1"/>
      <c r="AO3" s="1"/>
      <c r="AP3" s="1"/>
      <c r="AQ3" s="1"/>
      <c r="AR3" s="1"/>
      <c r="AS3" s="119">
        <f>AS47</f>
        <v>0</v>
      </c>
    </row>
    <row r="4" spans="2:46" ht="12" customHeight="1" x14ac:dyDescent="0.2"/>
    <row r="5" spans="2:46" ht="12" customHeight="1" x14ac:dyDescent="0.2">
      <c r="B5" s="1" t="s">
        <v>56</v>
      </c>
      <c r="C5" s="1"/>
      <c r="D5" s="1"/>
      <c r="E5" s="1"/>
      <c r="F5" s="1"/>
      <c r="G5" s="1"/>
      <c r="H5" s="1" t="s">
        <v>58</v>
      </c>
      <c r="I5" s="1"/>
      <c r="J5" s="1"/>
      <c r="K5" s="1"/>
      <c r="L5" s="1"/>
      <c r="M5" s="1"/>
      <c r="N5" s="1" t="s">
        <v>60</v>
      </c>
      <c r="O5" s="1"/>
      <c r="P5" s="1"/>
      <c r="Q5" s="1"/>
      <c r="R5" s="1"/>
      <c r="S5" s="1"/>
      <c r="T5" s="1" t="s">
        <v>62</v>
      </c>
      <c r="U5" s="1"/>
      <c r="V5" s="1"/>
      <c r="W5" s="1"/>
      <c r="X5" s="1"/>
      <c r="Y5" s="1"/>
      <c r="Z5" s="1" t="s">
        <v>64</v>
      </c>
      <c r="AA5" s="1"/>
      <c r="AB5" s="1"/>
      <c r="AC5" s="1"/>
      <c r="AD5" s="1"/>
      <c r="AE5" s="1"/>
      <c r="AF5" s="1" t="s">
        <v>65</v>
      </c>
      <c r="AG5" s="1"/>
      <c r="AH5" s="1"/>
      <c r="AI5" s="1"/>
      <c r="AJ5" s="1"/>
      <c r="AK5" s="1"/>
      <c r="AL5" s="1" t="s">
        <v>66</v>
      </c>
      <c r="AM5" s="1"/>
      <c r="AN5" s="1"/>
      <c r="AO5" s="1"/>
      <c r="AP5" s="1"/>
      <c r="AQ5" s="1"/>
      <c r="AR5" s="1" t="s">
        <v>67</v>
      </c>
    </row>
    <row r="6" spans="2:46" ht="12" customHeight="1" x14ac:dyDescent="0.2">
      <c r="B6" s="2">
        <v>1</v>
      </c>
      <c r="C6" s="1"/>
      <c r="D6" s="1"/>
      <c r="E6" s="1"/>
      <c r="F6" s="1"/>
      <c r="G6" s="1"/>
      <c r="H6" s="2">
        <v>0</v>
      </c>
      <c r="I6" s="1"/>
      <c r="J6" s="1"/>
      <c r="K6" s="1"/>
      <c r="L6" s="26"/>
      <c r="M6" s="26"/>
      <c r="N6" s="2">
        <v>1</v>
      </c>
      <c r="O6" s="26"/>
      <c r="P6" s="26"/>
      <c r="Q6" s="26"/>
      <c r="R6" s="26"/>
      <c r="S6" s="26"/>
      <c r="T6" s="2">
        <v>0</v>
      </c>
      <c r="U6" s="26"/>
      <c r="V6" s="26"/>
      <c r="W6" s="26"/>
      <c r="X6" s="26"/>
      <c r="Y6" s="26"/>
      <c r="Z6" s="2">
        <v>1</v>
      </c>
      <c r="AA6" s="26"/>
      <c r="AB6" s="26"/>
      <c r="AC6" s="26"/>
      <c r="AD6" s="26"/>
      <c r="AE6" s="26"/>
      <c r="AF6" s="2">
        <v>1</v>
      </c>
      <c r="AG6" s="26"/>
      <c r="AH6" s="26"/>
      <c r="AI6" s="26"/>
      <c r="AJ6" s="26"/>
      <c r="AK6" s="26"/>
      <c r="AL6" s="2">
        <v>1</v>
      </c>
      <c r="AM6" s="26"/>
      <c r="AN6" s="26"/>
      <c r="AO6" s="1"/>
      <c r="AP6" s="1"/>
      <c r="AQ6" s="1"/>
      <c r="AR6" s="2">
        <v>0</v>
      </c>
    </row>
    <row r="7" spans="2:46" ht="12" customHeight="1" x14ac:dyDescent="0.2"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22"/>
      <c r="AA7" s="51"/>
      <c r="AB7" s="51"/>
      <c r="AC7" s="51"/>
      <c r="AD7" s="51"/>
      <c r="AE7" s="51"/>
      <c r="AF7" s="22"/>
      <c r="AG7" s="51"/>
      <c r="AH7" s="51"/>
      <c r="AI7" s="51"/>
      <c r="AJ7" s="51"/>
      <c r="AK7" s="51"/>
      <c r="AL7" s="22"/>
      <c r="AM7" s="51"/>
      <c r="AN7" s="51"/>
      <c r="AR7" s="22"/>
    </row>
    <row r="8" spans="2:46" ht="12" customHeight="1" x14ac:dyDescent="0.2">
      <c r="B8" s="120" t="s">
        <v>181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26"/>
      <c r="Z8" s="22"/>
      <c r="AA8" s="117">
        <v>0</v>
      </c>
      <c r="AB8" s="26"/>
      <c r="AC8" s="26"/>
      <c r="AD8" s="26"/>
      <c r="AE8" s="26"/>
      <c r="AF8" s="22"/>
      <c r="AG8" s="117">
        <v>0</v>
      </c>
      <c r="AH8" s="26"/>
      <c r="AI8" s="26"/>
      <c r="AJ8" s="26"/>
      <c r="AK8" s="26"/>
      <c r="AL8" s="22"/>
      <c r="AM8" s="117">
        <v>0</v>
      </c>
      <c r="AN8" s="26"/>
      <c r="AO8" s="1"/>
      <c r="AP8" s="1"/>
      <c r="AQ8" s="1"/>
      <c r="AR8" s="22"/>
      <c r="AS8" s="118">
        <v>0</v>
      </c>
      <c r="AT8" s="118">
        <v>0</v>
      </c>
    </row>
    <row r="9" spans="2:46" ht="12" customHeight="1" x14ac:dyDescent="0.2"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70"/>
    </row>
    <row r="10" spans="2:46" ht="12" customHeight="1" x14ac:dyDescent="0.2">
      <c r="D10" s="26"/>
      <c r="E10" s="26"/>
      <c r="F10" s="26"/>
      <c r="G10" s="26"/>
      <c r="H10" s="26"/>
      <c r="I10" s="26"/>
      <c r="J10" s="26"/>
      <c r="K10" s="51"/>
      <c r="L10" s="26"/>
      <c r="M10" s="26"/>
      <c r="N10" s="26"/>
      <c r="O10" s="26"/>
      <c r="P10" s="26"/>
      <c r="Q10" s="51"/>
      <c r="R10" s="26"/>
      <c r="S10" s="26"/>
      <c r="T10" s="26"/>
      <c r="U10" s="26"/>
      <c r="V10" s="26"/>
      <c r="W10" s="51"/>
      <c r="X10" s="1"/>
      <c r="Y10" s="1" t="s">
        <v>27</v>
      </c>
      <c r="Z10" s="1" t="s">
        <v>22</v>
      </c>
      <c r="AA10" s="1" t="s">
        <v>158</v>
      </c>
      <c r="AB10" s="1"/>
      <c r="AC10" s="20"/>
      <c r="AD10" s="1"/>
      <c r="AE10" s="1" t="s">
        <v>27</v>
      </c>
      <c r="AF10" s="1" t="s">
        <v>22</v>
      </c>
      <c r="AG10" s="1" t="s">
        <v>158</v>
      </c>
      <c r="AH10" s="1"/>
      <c r="AI10" s="51"/>
      <c r="AJ10" s="1"/>
      <c r="AK10" s="1" t="s">
        <v>27</v>
      </c>
      <c r="AL10" s="1" t="s">
        <v>22</v>
      </c>
      <c r="AM10" s="1" t="s">
        <v>158</v>
      </c>
      <c r="AN10" s="1"/>
      <c r="AO10" s="70"/>
      <c r="AP10" s="1"/>
      <c r="AQ10" s="1" t="s">
        <v>27</v>
      </c>
      <c r="AR10" s="1" t="s">
        <v>22</v>
      </c>
      <c r="AS10" s="1" t="s">
        <v>158</v>
      </c>
      <c r="AT10" s="1"/>
    </row>
    <row r="11" spans="2:46" ht="12" customHeight="1" thickBot="1" x14ac:dyDescent="0.25">
      <c r="D11" s="26"/>
      <c r="E11" s="20"/>
      <c r="F11" s="26"/>
      <c r="G11" s="20"/>
      <c r="H11" s="20"/>
      <c r="I11" s="20"/>
      <c r="J11" s="26"/>
      <c r="K11" s="51"/>
      <c r="L11" s="26"/>
      <c r="M11" s="20"/>
      <c r="N11" s="20"/>
      <c r="O11" s="20"/>
      <c r="P11" s="26"/>
      <c r="Q11" s="20"/>
      <c r="R11" s="26"/>
      <c r="S11" s="20"/>
      <c r="T11" s="20"/>
      <c r="U11" s="20"/>
      <c r="V11" s="26"/>
      <c r="W11" s="51"/>
      <c r="X11" s="1"/>
      <c r="Y11" s="2">
        <f>T6</f>
        <v>0</v>
      </c>
      <c r="Z11" s="2">
        <f>Z6</f>
        <v>1</v>
      </c>
      <c r="AA11" s="2">
        <f>AA8</f>
        <v>0</v>
      </c>
      <c r="AB11" s="1"/>
      <c r="AC11" s="26"/>
      <c r="AD11" s="1"/>
      <c r="AE11" s="2">
        <f>Y11</f>
        <v>0</v>
      </c>
      <c r="AF11" s="2">
        <f>AF6</f>
        <v>1</v>
      </c>
      <c r="AG11" s="2">
        <f>AG8</f>
        <v>0</v>
      </c>
      <c r="AH11" s="1"/>
      <c r="AI11" s="51"/>
      <c r="AJ11" s="1"/>
      <c r="AK11" s="2">
        <f>AE11</f>
        <v>0</v>
      </c>
      <c r="AL11" s="2">
        <f>AL6</f>
        <v>1</v>
      </c>
      <c r="AM11" s="2">
        <f>AM8</f>
        <v>0</v>
      </c>
      <c r="AN11" s="1"/>
      <c r="AO11" s="70"/>
      <c r="AP11" s="1"/>
      <c r="AQ11" s="2">
        <f>AK11</f>
        <v>0</v>
      </c>
      <c r="AR11" s="2">
        <f>AR6</f>
        <v>0</v>
      </c>
      <c r="AS11" s="2">
        <f>AS8</f>
        <v>0</v>
      </c>
      <c r="AT11" s="1"/>
    </row>
    <row r="12" spans="2:46" ht="12" customHeight="1" x14ac:dyDescent="0.2">
      <c r="D12" s="26"/>
      <c r="E12" s="26"/>
      <c r="F12" s="26"/>
      <c r="G12" s="26"/>
      <c r="H12" s="19"/>
      <c r="I12" s="26"/>
      <c r="J12" s="26"/>
      <c r="K12" s="51"/>
      <c r="L12" s="26"/>
      <c r="M12" s="26"/>
      <c r="N12" s="19"/>
      <c r="O12" s="26"/>
      <c r="P12" s="26"/>
      <c r="Q12" s="51"/>
      <c r="R12" s="26"/>
      <c r="S12" s="26"/>
      <c r="T12" s="19"/>
      <c r="U12" s="26"/>
      <c r="V12" s="26"/>
      <c r="W12" s="51"/>
      <c r="X12" s="53"/>
      <c r="Y12" s="86" t="s">
        <v>161</v>
      </c>
      <c r="Z12" s="105">
        <f>IF( AND(IF(Y11,1,0),IF(Z11,1,0)),1,0)</f>
        <v>0</v>
      </c>
      <c r="AA12" s="102"/>
      <c r="AB12" s="1" t="s">
        <v>136</v>
      </c>
      <c r="AC12" s="51"/>
      <c r="AD12" s="53"/>
      <c r="AE12" s="86" t="s">
        <v>161</v>
      </c>
      <c r="AF12" s="105">
        <f>IF( AND(IF(AE11,1,0),IF(AF11,1,0)),1,0)</f>
        <v>0</v>
      </c>
      <c r="AG12" s="102"/>
      <c r="AH12" s="1" t="s">
        <v>136</v>
      </c>
      <c r="AI12" s="51"/>
      <c r="AJ12" s="53"/>
      <c r="AK12" s="86" t="s">
        <v>161</v>
      </c>
      <c r="AL12" s="105">
        <f>IF( AND(IF(AK11,1,0),IF(AL11,1,0)),1,0)</f>
        <v>0</v>
      </c>
      <c r="AM12" s="102"/>
      <c r="AN12" s="1" t="s">
        <v>136</v>
      </c>
      <c r="AO12" s="70"/>
      <c r="AP12" s="53"/>
      <c r="AQ12" s="86" t="s">
        <v>161</v>
      </c>
      <c r="AR12" s="105">
        <f>IF( AND(IF(AQ11,1,0),IF(AR11,1,0)),1,0)</f>
        <v>0</v>
      </c>
      <c r="AS12" s="102"/>
      <c r="AT12" s="1" t="s">
        <v>136</v>
      </c>
    </row>
    <row r="13" spans="2:46" ht="12" customHeight="1" x14ac:dyDescent="0.2">
      <c r="D13" s="20"/>
      <c r="E13" s="26"/>
      <c r="F13" s="20"/>
      <c r="G13" s="26"/>
      <c r="H13" s="26"/>
      <c r="I13" s="26"/>
      <c r="J13" s="20"/>
      <c r="K13" s="51"/>
      <c r="L13" s="20"/>
      <c r="M13" s="26"/>
      <c r="N13" s="26"/>
      <c r="O13" s="26"/>
      <c r="P13" s="20"/>
      <c r="Q13" s="51"/>
      <c r="R13" s="20"/>
      <c r="S13" s="26"/>
      <c r="T13" s="26"/>
      <c r="U13" s="26"/>
      <c r="V13" s="20"/>
      <c r="W13" s="51"/>
      <c r="X13" s="22"/>
      <c r="Y13" s="89"/>
      <c r="Z13" s="13"/>
      <c r="AA13" s="103"/>
      <c r="AB13" s="2">
        <f>AD15</f>
        <v>0</v>
      </c>
      <c r="AC13" s="51"/>
      <c r="AD13" s="22"/>
      <c r="AE13" s="89"/>
      <c r="AF13" s="13"/>
      <c r="AG13" s="103"/>
      <c r="AH13" s="2">
        <f>AJ15</f>
        <v>0</v>
      </c>
      <c r="AI13" s="51"/>
      <c r="AJ13" s="22"/>
      <c r="AK13" s="89"/>
      <c r="AL13" s="13"/>
      <c r="AM13" s="103"/>
      <c r="AN13" s="2">
        <f>AP15</f>
        <v>0</v>
      </c>
      <c r="AO13" s="70"/>
      <c r="AP13" s="22"/>
      <c r="AQ13" s="89"/>
      <c r="AR13" s="13"/>
      <c r="AS13" s="103"/>
      <c r="AT13" s="2">
        <f>AT8</f>
        <v>0</v>
      </c>
    </row>
    <row r="14" spans="2:46" ht="12" customHeight="1" x14ac:dyDescent="0.2">
      <c r="D14" s="26"/>
      <c r="E14" s="26"/>
      <c r="F14" s="26"/>
      <c r="G14" s="26"/>
      <c r="H14" s="26"/>
      <c r="I14" s="26"/>
      <c r="J14" s="26"/>
      <c r="K14" s="51"/>
      <c r="L14" s="26"/>
      <c r="M14" s="26"/>
      <c r="N14" s="26"/>
      <c r="O14" s="26"/>
      <c r="P14" s="26"/>
      <c r="Q14" s="51"/>
      <c r="R14" s="26"/>
      <c r="S14" s="26"/>
      <c r="T14" s="26"/>
      <c r="U14" s="26"/>
      <c r="V14" s="26"/>
      <c r="W14" s="51"/>
      <c r="X14" s="1" t="s">
        <v>137</v>
      </c>
      <c r="Y14" s="89"/>
      <c r="Z14" s="13" t="s">
        <v>160</v>
      </c>
      <c r="AA14" s="103"/>
      <c r="AB14" s="1"/>
      <c r="AC14" s="51"/>
      <c r="AD14" s="1" t="s">
        <v>137</v>
      </c>
      <c r="AE14" s="89"/>
      <c r="AF14" s="13" t="s">
        <v>160</v>
      </c>
      <c r="AG14" s="103"/>
      <c r="AH14" s="1"/>
      <c r="AI14" s="51"/>
      <c r="AJ14" s="1" t="s">
        <v>137</v>
      </c>
      <c r="AK14" s="89"/>
      <c r="AL14" s="13" t="s">
        <v>160</v>
      </c>
      <c r="AM14" s="103"/>
      <c r="AN14" s="1"/>
      <c r="AO14" s="70"/>
      <c r="AP14" s="1" t="s">
        <v>137</v>
      </c>
      <c r="AQ14" s="89"/>
      <c r="AR14" s="13" t="s">
        <v>160</v>
      </c>
      <c r="AS14" s="103"/>
      <c r="AT14" s="1"/>
    </row>
    <row r="15" spans="2:46" ht="12" customHeight="1" x14ac:dyDescent="0.2">
      <c r="D15" s="19"/>
      <c r="E15" s="26"/>
      <c r="F15" s="19"/>
      <c r="G15" s="26"/>
      <c r="H15" s="26"/>
      <c r="I15" s="20"/>
      <c r="J15" s="26"/>
      <c r="K15" s="51"/>
      <c r="L15" s="19"/>
      <c r="M15" s="26"/>
      <c r="N15" s="26"/>
      <c r="O15" s="20"/>
      <c r="P15" s="26"/>
      <c r="Q15" s="51"/>
      <c r="R15" s="19"/>
      <c r="S15" s="26"/>
      <c r="T15" s="26"/>
      <c r="U15" s="20"/>
      <c r="V15" s="26"/>
      <c r="W15" s="51"/>
      <c r="X15" s="18">
        <f>IF(OR(AND(IF(AA11,1,0),(IF(Z12,1,0))),AND( OR(AND(IF(AA11,1,0),NOT(IF(Z12,1,0))), AND(NOT(IF(AA11,1,0)),IF(Z12,1,0))),(IF(AB13,1,0)))),1,0)</f>
        <v>0</v>
      </c>
      <c r="Y15" s="89"/>
      <c r="Z15" s="13"/>
      <c r="AA15" s="104"/>
      <c r="AB15" s="1"/>
      <c r="AC15" s="51"/>
      <c r="AD15" s="18">
        <f>IF(OR(AND(IF(AG11,1,0),(IF(AF12,1,0))),AND( OR(AND(IF(AG11,1,0),NOT(IF(AF12,1,0))), AND(NOT(IF(AG11,1,0)),IF(AF12,1,0))),(IF(AH13,1,0)))),1,0)</f>
        <v>0</v>
      </c>
      <c r="AE15" s="89"/>
      <c r="AF15" s="13"/>
      <c r="AG15" s="104"/>
      <c r="AH15" s="1"/>
      <c r="AI15" s="51"/>
      <c r="AJ15" s="18">
        <f>IF(OR(AND(IF(AM11,1,0),(IF(AL12,1,0))),AND( OR(AND(IF(AM11,1,0),NOT(IF(AL12,1,0))), AND(NOT(IF(AM11,1,0)),IF(AL12,1,0))),(IF(AN13,1,0)))),1,0)</f>
        <v>0</v>
      </c>
      <c r="AK15" s="89"/>
      <c r="AL15" s="13"/>
      <c r="AM15" s="104"/>
      <c r="AN15" s="1"/>
      <c r="AO15" s="70"/>
      <c r="AP15" s="18">
        <f>IF(OR(AND(IF(AS11,1,0),(IF(AR12,1,0))),AND( OR(AND(IF(AS11,1,0),NOT(IF(AR12,1,0))), AND(NOT(IF(AS11,1,0)),IF(AR12,1,0))),(IF(AT13,1,0)))),1,0)</f>
        <v>0</v>
      </c>
      <c r="AQ15" s="89"/>
      <c r="AR15" s="13"/>
      <c r="AS15" s="104"/>
      <c r="AT15" s="1"/>
    </row>
    <row r="16" spans="2:46" ht="12" customHeight="1" thickBot="1" x14ac:dyDescent="0.25">
      <c r="D16" s="20"/>
      <c r="E16" s="51"/>
      <c r="F16" s="20"/>
      <c r="G16" s="51"/>
      <c r="H16" s="51"/>
      <c r="I16" s="51"/>
      <c r="J16" s="51"/>
      <c r="K16" s="51"/>
      <c r="L16" s="20"/>
      <c r="M16" s="51"/>
      <c r="N16" s="51"/>
      <c r="O16" s="51"/>
      <c r="P16" s="51"/>
      <c r="Q16" s="51"/>
      <c r="R16" s="20"/>
      <c r="S16" s="51"/>
      <c r="T16" s="51"/>
      <c r="U16" s="51"/>
      <c r="V16" s="51"/>
      <c r="W16" s="51"/>
      <c r="X16" s="22"/>
      <c r="Y16" s="79"/>
      <c r="Z16" s="97"/>
      <c r="AA16" s="81"/>
      <c r="AC16" s="51"/>
      <c r="AD16" s="22"/>
      <c r="AE16" s="79"/>
      <c r="AF16" s="97"/>
      <c r="AG16" s="81"/>
      <c r="AI16" s="51"/>
      <c r="AJ16" s="22"/>
      <c r="AK16" s="79"/>
      <c r="AL16" s="97"/>
      <c r="AM16" s="81"/>
      <c r="AO16" s="70"/>
      <c r="AP16" s="22"/>
      <c r="AQ16" s="79"/>
      <c r="AR16" s="97"/>
      <c r="AS16" s="81"/>
    </row>
    <row r="17" spans="4:45" ht="12" customHeight="1" x14ac:dyDescent="0.2">
      <c r="D17" s="51"/>
      <c r="E17" s="51"/>
      <c r="F17" s="51"/>
      <c r="G17" s="51"/>
      <c r="H17" s="26"/>
      <c r="I17" s="19"/>
      <c r="J17" s="51"/>
      <c r="K17" s="51"/>
      <c r="L17" s="51"/>
      <c r="M17" s="51"/>
      <c r="N17" s="26"/>
      <c r="O17" s="19"/>
      <c r="P17" s="51"/>
      <c r="Q17" s="51"/>
      <c r="R17" s="51"/>
      <c r="S17" s="51"/>
      <c r="T17" s="26"/>
      <c r="U17" s="19"/>
      <c r="V17" s="51"/>
      <c r="W17" s="51"/>
      <c r="Z17" s="1" t="s">
        <v>159</v>
      </c>
      <c r="AA17" s="82">
        <f>IF( OR(AND(IF(AB13,1,0),NOT(IF(AA11,1,0)),NOT(IF(Z12,1,0))),AND(NOT(IF(AB13,1,0)),IF(AA11,1,0),NOT(IF(Z12,1,0))),AND(NOT(IF(AB13,1,0)),NOT(IF(AA11,1,0)),IF(Z12,1,0)),AND(IF(AB13,1,0),IF(AA11,1,0),IF(Z12,1,0))),1,0)</f>
        <v>0</v>
      </c>
      <c r="AC17" s="51"/>
      <c r="AF17" s="1" t="s">
        <v>159</v>
      </c>
      <c r="AG17" s="82">
        <f>IF( OR(AND(IF(AH13,1,0),NOT(IF(AG11,1,0)),NOT(IF(AF12,1,0))),AND(NOT(IF(AH13,1,0)),IF(AG11,1,0),NOT(IF(AF12,1,0))),AND(NOT(IF(AH13,1,0)),NOT(IF(AG11,1,0)),IF(AF12,1,0)),AND(IF(AH13,1,0),IF(AG11,1,0),IF(AF12,1,0))),1,0)</f>
        <v>0</v>
      </c>
      <c r="AI17" s="51"/>
      <c r="AL17" s="1" t="s">
        <v>159</v>
      </c>
      <c r="AM17" s="82">
        <f>IF( OR(AND(IF(AN13,1,0),NOT(IF(AM11,1,0)),NOT(IF(AL12,1,0))),AND(NOT(IF(AN13,1,0)),IF(AM11,1,0),NOT(IF(AL12,1,0))),AND(NOT(IF(AN13,1,0)),NOT(IF(AM11,1,0)),IF(AL12,1,0)),AND(IF(AN13,1,0),IF(AM11,1,0),IF(AL12,1,0))),1,0)</f>
        <v>0</v>
      </c>
      <c r="AO17" s="70"/>
      <c r="AR17" s="1" t="s">
        <v>159</v>
      </c>
      <c r="AS17" s="82">
        <f>IF( OR(AND(IF(AT13,1,0),NOT(IF(AS11,1,0)),NOT(IF(AR12,1,0))),AND(NOT(IF(AT13,1,0)),IF(AS11,1,0),NOT(IF(AR12,1,0))),AND(NOT(IF(AT13,1,0)),NOT(IF(AS11,1,0)),IF(AR12,1,0)),AND(IF(AT13,1,0),IF(AS11,1,0),IF(AR12,1,0))),1,0)</f>
        <v>0</v>
      </c>
    </row>
    <row r="18" spans="4:45" ht="12" customHeight="1" x14ac:dyDescent="0.2"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19"/>
      <c r="W18" s="51"/>
      <c r="X18" s="51"/>
      <c r="Y18" s="51"/>
      <c r="Z18" s="51"/>
      <c r="AA18" s="51"/>
      <c r="AB18" s="51"/>
      <c r="AC18" s="51"/>
      <c r="AD18" s="19"/>
      <c r="AE18" s="51"/>
      <c r="AF18" s="51"/>
      <c r="AG18" s="51"/>
      <c r="AH18" s="51"/>
      <c r="AI18" s="51"/>
      <c r="AJ18" s="51"/>
      <c r="AK18" s="51"/>
      <c r="AL18" s="26"/>
      <c r="AM18" s="51"/>
      <c r="AN18" s="51"/>
      <c r="AO18" s="70"/>
    </row>
    <row r="19" spans="4:45" ht="12" customHeight="1" x14ac:dyDescent="0.2">
      <c r="D19" s="51"/>
      <c r="E19" s="51"/>
      <c r="F19" s="51"/>
      <c r="G19" s="51"/>
      <c r="H19" s="51"/>
      <c r="I19" s="51"/>
      <c r="J19" s="51"/>
      <c r="L19" s="51"/>
      <c r="M19" s="51"/>
      <c r="N19" s="51"/>
      <c r="O19" s="51"/>
      <c r="P19" s="51"/>
      <c r="Q19" s="51"/>
      <c r="R19" s="1"/>
      <c r="S19" s="1" t="s">
        <v>27</v>
      </c>
      <c r="T19" s="1" t="s">
        <v>22</v>
      </c>
      <c r="U19" s="1" t="s">
        <v>158</v>
      </c>
      <c r="V19" s="1"/>
      <c r="W19" s="51"/>
      <c r="X19" s="1"/>
      <c r="Y19" s="1" t="s">
        <v>27</v>
      </c>
      <c r="Z19" s="1" t="s">
        <v>22</v>
      </c>
      <c r="AA19" s="1" t="s">
        <v>158</v>
      </c>
      <c r="AB19" s="1"/>
      <c r="AC19" s="51"/>
      <c r="AD19" s="1"/>
      <c r="AE19" s="1" t="s">
        <v>27</v>
      </c>
      <c r="AF19" s="1" t="s">
        <v>22</v>
      </c>
      <c r="AG19" s="1" t="s">
        <v>158</v>
      </c>
      <c r="AH19" s="1"/>
      <c r="AI19" s="51"/>
      <c r="AJ19" s="1"/>
      <c r="AK19" s="1" t="s">
        <v>27</v>
      </c>
      <c r="AL19" s="1" t="s">
        <v>22</v>
      </c>
      <c r="AM19" s="1" t="s">
        <v>158</v>
      </c>
      <c r="AN19" s="118">
        <v>0</v>
      </c>
    </row>
    <row r="20" spans="4:45" ht="12" customHeight="1" thickBot="1" x14ac:dyDescent="0.25">
      <c r="D20" s="26"/>
      <c r="E20" s="26"/>
      <c r="F20" s="26"/>
      <c r="G20" s="26"/>
      <c r="H20" s="26"/>
      <c r="I20" s="26"/>
      <c r="J20" s="26"/>
      <c r="R20" s="1"/>
      <c r="S20" s="2">
        <f>N6</f>
        <v>1</v>
      </c>
      <c r="T20" s="2">
        <f>Z11</f>
        <v>1</v>
      </c>
      <c r="U20" s="2">
        <f>X15</f>
        <v>0</v>
      </c>
      <c r="V20" s="1"/>
      <c r="X20" s="1"/>
      <c r="Y20" s="2">
        <f>S20</f>
        <v>1</v>
      </c>
      <c r="Z20" s="2">
        <f>AF11</f>
        <v>1</v>
      </c>
      <c r="AA20" s="2">
        <f>AA17</f>
        <v>0</v>
      </c>
      <c r="AB20" s="1"/>
      <c r="AD20" s="1"/>
      <c r="AE20" s="2">
        <f>Y20</f>
        <v>1</v>
      </c>
      <c r="AF20" s="2">
        <f>AL11</f>
        <v>1</v>
      </c>
      <c r="AG20" s="2">
        <f>AG17</f>
        <v>0</v>
      </c>
      <c r="AH20" s="1"/>
      <c r="AJ20" s="1"/>
      <c r="AK20" s="2">
        <f>AE20</f>
        <v>1</v>
      </c>
      <c r="AL20" s="2">
        <f>AR11</f>
        <v>0</v>
      </c>
      <c r="AM20" s="2">
        <f>AM17</f>
        <v>0</v>
      </c>
      <c r="AN20" s="1"/>
    </row>
    <row r="21" spans="4:45" ht="12" customHeight="1" x14ac:dyDescent="0.2">
      <c r="D21" s="26"/>
      <c r="E21" s="26"/>
      <c r="F21" s="26"/>
      <c r="G21" s="26"/>
      <c r="H21" s="26"/>
      <c r="I21" s="26"/>
      <c r="J21" s="19"/>
      <c r="R21" s="53"/>
      <c r="S21" s="86" t="s">
        <v>161</v>
      </c>
      <c r="T21" s="105">
        <f>IF( AND(IF(S20,1,0),IF(T20,1,0)),1,0)</f>
        <v>1</v>
      </c>
      <c r="U21" s="102"/>
      <c r="V21" s="1" t="s">
        <v>136</v>
      </c>
      <c r="X21" s="53"/>
      <c r="Y21" s="86" t="s">
        <v>161</v>
      </c>
      <c r="Z21" s="105">
        <f>IF( AND(IF(Y20,1,0),IF(Z20,1,0)),1,0)</f>
        <v>1</v>
      </c>
      <c r="AA21" s="102"/>
      <c r="AB21" s="1" t="s">
        <v>136</v>
      </c>
      <c r="AD21" s="53"/>
      <c r="AE21" s="86" t="s">
        <v>161</v>
      </c>
      <c r="AF21" s="105">
        <f>IF( AND(IF(AE20,1,0),IF(AF20,1,0)),1,0)</f>
        <v>1</v>
      </c>
      <c r="AG21" s="102"/>
      <c r="AH21" s="1" t="s">
        <v>136</v>
      </c>
      <c r="AJ21" s="53"/>
      <c r="AK21" s="86" t="s">
        <v>161</v>
      </c>
      <c r="AL21" s="105">
        <f>IF( AND(IF(AK20,1,0),IF(AL20,1,0)),1,0)</f>
        <v>0</v>
      </c>
      <c r="AM21" s="102"/>
      <c r="AN21" s="1" t="s">
        <v>136</v>
      </c>
    </row>
    <row r="22" spans="4:45" ht="12" customHeight="1" x14ac:dyDescent="0.2">
      <c r="D22" s="26"/>
      <c r="E22" s="26"/>
      <c r="F22" s="26"/>
      <c r="G22" s="26"/>
      <c r="H22" s="26"/>
      <c r="I22" s="26"/>
      <c r="J22" s="19"/>
      <c r="R22" s="22"/>
      <c r="S22" s="89"/>
      <c r="T22" s="13"/>
      <c r="U22" s="103"/>
      <c r="V22" s="2">
        <f>X24</f>
        <v>0</v>
      </c>
      <c r="X22" s="22"/>
      <c r="Y22" s="89"/>
      <c r="Z22" s="13"/>
      <c r="AA22" s="103"/>
      <c r="AB22" s="2">
        <f>AD24</f>
        <v>0</v>
      </c>
      <c r="AD22" s="22"/>
      <c r="AE22" s="89"/>
      <c r="AF22" s="13"/>
      <c r="AG22" s="103"/>
      <c r="AH22" s="2">
        <f>AJ24</f>
        <v>0</v>
      </c>
      <c r="AJ22" s="22"/>
      <c r="AK22" s="89"/>
      <c r="AL22" s="13"/>
      <c r="AM22" s="103"/>
      <c r="AN22" s="2">
        <f>AN19</f>
        <v>0</v>
      </c>
    </row>
    <row r="23" spans="4:45" ht="12" customHeight="1" x14ac:dyDescent="0.2">
      <c r="D23" s="26"/>
      <c r="E23" s="26"/>
      <c r="F23" s="26"/>
      <c r="G23" s="26"/>
      <c r="H23" s="26"/>
      <c r="I23" s="26"/>
      <c r="J23" s="19"/>
      <c r="R23" s="1" t="s">
        <v>137</v>
      </c>
      <c r="S23" s="89"/>
      <c r="T23" s="13" t="s">
        <v>160</v>
      </c>
      <c r="U23" s="103"/>
      <c r="V23" s="1"/>
      <c r="X23" s="1" t="s">
        <v>137</v>
      </c>
      <c r="Y23" s="89"/>
      <c r="Z23" s="13" t="s">
        <v>160</v>
      </c>
      <c r="AA23" s="103"/>
      <c r="AB23" s="1"/>
      <c r="AD23" s="1" t="s">
        <v>137</v>
      </c>
      <c r="AE23" s="89"/>
      <c r="AF23" s="13" t="s">
        <v>160</v>
      </c>
      <c r="AG23" s="103"/>
      <c r="AH23" s="1"/>
      <c r="AJ23" s="1" t="s">
        <v>137</v>
      </c>
      <c r="AK23" s="89"/>
      <c r="AL23" s="13" t="s">
        <v>160</v>
      </c>
      <c r="AM23" s="103"/>
      <c r="AN23" s="1"/>
    </row>
    <row r="24" spans="4:45" ht="12" customHeight="1" x14ac:dyDescent="0.2">
      <c r="D24" s="26"/>
      <c r="E24" s="26"/>
      <c r="F24" s="26"/>
      <c r="G24" s="26"/>
      <c r="H24" s="26"/>
      <c r="I24" s="26"/>
      <c r="J24" s="19"/>
      <c r="R24" s="18">
        <f>IF(OR(AND(IF(U20,1,0),(IF(T21,1,0))),AND( OR(AND(IF(U20,1,0),NOT(IF(T21,1,0))), AND(NOT(IF(U20,1,0)),IF(T21,1,0))),(IF(V22,1,0)))),1,0)</f>
        <v>0</v>
      </c>
      <c r="S24" s="89"/>
      <c r="T24" s="13"/>
      <c r="U24" s="104"/>
      <c r="V24" s="1"/>
      <c r="X24" s="18">
        <f>IF(OR(AND(IF(AA20,1,0),(IF(Z21,1,0))),AND( OR(AND(IF(AA20,1,0),NOT(IF(Z21,1,0))), AND(NOT(IF(AA20,1,0)),IF(Z21,1,0))),(IF(AB22,1,0)))),1,0)</f>
        <v>0</v>
      </c>
      <c r="Y24" s="89"/>
      <c r="Z24" s="13"/>
      <c r="AA24" s="104"/>
      <c r="AB24" s="1"/>
      <c r="AD24" s="18">
        <f>IF(OR(AND(IF(AG20,1,0),(IF(AF21,1,0))),AND( OR(AND(IF(AG20,1,0),NOT(IF(AF21,1,0))), AND(NOT(IF(AG20,1,0)),IF(AF21,1,0))),(IF(AH22,1,0)))),1,0)</f>
        <v>0</v>
      </c>
      <c r="AE24" s="89"/>
      <c r="AF24" s="13"/>
      <c r="AG24" s="104"/>
      <c r="AH24" s="1"/>
      <c r="AJ24" s="18">
        <f>IF(OR(AND(IF(AM20,1,0),(IF(AL21,1,0))),AND( OR(AND(IF(AM20,1,0),NOT(IF(AL21,1,0))), AND(NOT(IF(AM20,1,0)),IF(AL21,1,0))),(IF(AN22,1,0)))),1,0)</f>
        <v>0</v>
      </c>
      <c r="AK24" s="89"/>
      <c r="AL24" s="13"/>
      <c r="AM24" s="104"/>
      <c r="AN24" s="1"/>
    </row>
    <row r="25" spans="4:45" ht="12" customHeight="1" thickBot="1" x14ac:dyDescent="0.25">
      <c r="D25" s="26"/>
      <c r="E25" s="26"/>
      <c r="F25" s="26"/>
      <c r="G25" s="26"/>
      <c r="H25" s="26"/>
      <c r="I25" s="26"/>
      <c r="J25" s="19"/>
      <c r="R25" s="22"/>
      <c r="S25" s="79"/>
      <c r="T25" s="97"/>
      <c r="U25" s="81"/>
      <c r="X25" s="22"/>
      <c r="Y25" s="79"/>
      <c r="Z25" s="97"/>
      <c r="AA25" s="81"/>
      <c r="AD25" s="22"/>
      <c r="AE25" s="79"/>
      <c r="AF25" s="97"/>
      <c r="AG25" s="81"/>
      <c r="AJ25" s="22"/>
      <c r="AK25" s="79"/>
      <c r="AL25" s="97"/>
      <c r="AM25" s="81"/>
    </row>
    <row r="26" spans="4:45" ht="12" customHeight="1" x14ac:dyDescent="0.2">
      <c r="D26" s="26"/>
      <c r="E26" s="26"/>
      <c r="F26" s="26"/>
      <c r="G26" s="26"/>
      <c r="H26" s="26"/>
      <c r="I26" s="26"/>
      <c r="J26" s="19"/>
      <c r="T26" s="1" t="s">
        <v>159</v>
      </c>
      <c r="U26" s="82">
        <f>IF( OR(AND(IF(V22,1,0),NOT(IF(U20,1,0)),NOT(IF(T21,1,0))),AND(NOT(IF(V22,1,0)),IF(U20,1,0),NOT(IF(T21,1,0))),AND(NOT(IF(V22,1,0)),NOT(IF(U20,1,0)),IF(T21,1,0)),AND(IF(V22,1,0),IF(U20,1,0),IF(T21,1,0))),1,0)</f>
        <v>1</v>
      </c>
      <c r="Z26" s="1" t="s">
        <v>159</v>
      </c>
      <c r="AA26" s="82">
        <f>IF( OR(AND(IF(AB22,1,0),NOT(IF(AA20,1,0)),NOT(IF(Z21,1,0))),AND(NOT(IF(AB22,1,0)),IF(AA20,1,0),NOT(IF(Z21,1,0))),AND(NOT(IF(AB22,1,0)),NOT(IF(AA20,1,0)),IF(Z21,1,0)),AND(IF(AB22,1,0),IF(AA20,1,0),IF(Z21,1,0))),1,0)</f>
        <v>1</v>
      </c>
      <c r="AF26" s="1" t="s">
        <v>159</v>
      </c>
      <c r="AG26" s="82">
        <f>IF( OR(AND(IF(AH22,1,0),NOT(IF(AG20,1,0)),NOT(IF(AF21,1,0))),AND(NOT(IF(AH22,1,0)),IF(AG20,1,0),NOT(IF(AF21,1,0))),AND(NOT(IF(AH22,1,0)),NOT(IF(AG20,1,0)),IF(AF21,1,0)),AND(IF(AH22,1,0),IF(AG20,1,0),IF(AF21,1,0))),1,0)</f>
        <v>1</v>
      </c>
      <c r="AL26" s="1" t="s">
        <v>159</v>
      </c>
      <c r="AM26" s="82">
        <f>IF( OR(AND(IF(AN22,1,0),NOT(IF(AM20,1,0)),NOT(IF(AL21,1,0))),AND(NOT(IF(AN22,1,0)),IF(AM20,1,0),NOT(IF(AL21,1,0))),AND(NOT(IF(AN22,1,0)),NOT(IF(AM20,1,0)),IF(AL21,1,0)),AND(IF(AN22,1,0),IF(AM20,1,0),IF(AL21,1,0))),1,0)</f>
        <v>0</v>
      </c>
    </row>
    <row r="27" spans="4:45" ht="12" customHeight="1" x14ac:dyDescent="0.2">
      <c r="D27" s="26"/>
      <c r="E27" s="26"/>
      <c r="F27" s="26"/>
      <c r="G27" s="26"/>
      <c r="H27" s="26"/>
      <c r="I27" s="26"/>
      <c r="J27" s="19"/>
    </row>
    <row r="28" spans="4:45" ht="12" customHeight="1" x14ac:dyDescent="0.2">
      <c r="D28" s="26"/>
      <c r="E28" s="26"/>
      <c r="F28" s="26"/>
      <c r="G28" s="26"/>
      <c r="H28" s="26"/>
      <c r="I28" s="26"/>
      <c r="J28" s="19"/>
      <c r="L28" s="1"/>
      <c r="M28" s="1" t="s">
        <v>27</v>
      </c>
      <c r="N28" s="1" t="s">
        <v>22</v>
      </c>
      <c r="O28" s="1" t="s">
        <v>158</v>
      </c>
      <c r="P28" s="1"/>
      <c r="R28" s="1"/>
      <c r="S28" s="1" t="s">
        <v>27</v>
      </c>
      <c r="T28" s="1" t="s">
        <v>22</v>
      </c>
      <c r="U28" s="1" t="s">
        <v>158</v>
      </c>
      <c r="V28" s="1"/>
      <c r="X28" s="1"/>
      <c r="Y28" s="1" t="s">
        <v>27</v>
      </c>
      <c r="Z28" s="1" t="s">
        <v>22</v>
      </c>
      <c r="AA28" s="1" t="s">
        <v>158</v>
      </c>
      <c r="AB28" s="1"/>
      <c r="AD28" s="1"/>
      <c r="AE28" s="1" t="s">
        <v>27</v>
      </c>
      <c r="AF28" s="1" t="s">
        <v>22</v>
      </c>
      <c r="AG28" s="1" t="s">
        <v>158</v>
      </c>
      <c r="AH28" s="118">
        <v>0</v>
      </c>
    </row>
    <row r="29" spans="4:45" ht="12" customHeight="1" thickBot="1" x14ac:dyDescent="0.25">
      <c r="D29" s="26"/>
      <c r="E29" s="26"/>
      <c r="F29" s="26"/>
      <c r="G29" s="26"/>
      <c r="H29" s="26"/>
      <c r="I29" s="26"/>
      <c r="J29" s="19"/>
      <c r="L29" s="1"/>
      <c r="M29" s="2">
        <f>H6</f>
        <v>0</v>
      </c>
      <c r="N29" s="2">
        <f>T20</f>
        <v>1</v>
      </c>
      <c r="O29" s="2">
        <f>R24</f>
        <v>0</v>
      </c>
      <c r="P29" s="1"/>
      <c r="R29" s="1"/>
      <c r="S29" s="2">
        <f>M29</f>
        <v>0</v>
      </c>
      <c r="T29" s="2">
        <f>Z20</f>
        <v>1</v>
      </c>
      <c r="U29" s="2">
        <f>U26</f>
        <v>1</v>
      </c>
      <c r="V29" s="1"/>
      <c r="X29" s="1"/>
      <c r="Y29" s="2">
        <f>S29</f>
        <v>0</v>
      </c>
      <c r="Z29" s="2">
        <f>AF20</f>
        <v>1</v>
      </c>
      <c r="AA29" s="2">
        <f>AA26</f>
        <v>1</v>
      </c>
      <c r="AB29" s="1"/>
      <c r="AD29" s="1"/>
      <c r="AE29" s="2">
        <f>Y29</f>
        <v>0</v>
      </c>
      <c r="AF29" s="2">
        <f>AL20</f>
        <v>0</v>
      </c>
      <c r="AG29" s="2">
        <f>AG26</f>
        <v>1</v>
      </c>
      <c r="AH29" s="1"/>
    </row>
    <row r="30" spans="4:45" ht="12" customHeight="1" x14ac:dyDescent="0.2">
      <c r="D30" s="26"/>
      <c r="E30" s="26"/>
      <c r="F30" s="26"/>
      <c r="G30" s="26"/>
      <c r="H30" s="26"/>
      <c r="I30" s="26"/>
      <c r="J30" s="19"/>
      <c r="L30" s="53"/>
      <c r="M30" s="86" t="s">
        <v>161</v>
      </c>
      <c r="N30" s="105">
        <f>IF( AND(IF(M29,1,0),IF(N29,1,0)),1,0)</f>
        <v>0</v>
      </c>
      <c r="O30" s="102"/>
      <c r="P30" s="1" t="s">
        <v>136</v>
      </c>
      <c r="R30" s="53"/>
      <c r="S30" s="86" t="s">
        <v>161</v>
      </c>
      <c r="T30" s="105">
        <f>IF( AND(IF(S29,1,0),IF(T29,1,0)),1,0)</f>
        <v>0</v>
      </c>
      <c r="U30" s="102"/>
      <c r="V30" s="1" t="s">
        <v>136</v>
      </c>
      <c r="X30" s="53"/>
      <c r="Y30" s="86" t="s">
        <v>161</v>
      </c>
      <c r="Z30" s="105">
        <f>IF( AND(IF(Y29,1,0),IF(Z29,1,0)),1,0)</f>
        <v>0</v>
      </c>
      <c r="AA30" s="102"/>
      <c r="AB30" s="1" t="s">
        <v>136</v>
      </c>
      <c r="AD30" s="53"/>
      <c r="AE30" s="86" t="s">
        <v>161</v>
      </c>
      <c r="AF30" s="105">
        <f>IF( AND(IF(AE29,1,0),IF(AF29,1,0)),1,0)</f>
        <v>0</v>
      </c>
      <c r="AG30" s="102"/>
      <c r="AH30" s="1" t="s">
        <v>136</v>
      </c>
    </row>
    <row r="31" spans="4:45" ht="12" customHeight="1" x14ac:dyDescent="0.2">
      <c r="D31" s="26"/>
      <c r="E31" s="26"/>
      <c r="F31" s="26"/>
      <c r="G31" s="26"/>
      <c r="H31" s="26"/>
      <c r="I31" s="26"/>
      <c r="J31" s="19"/>
      <c r="L31" s="22"/>
      <c r="M31" s="89"/>
      <c r="N31" s="13"/>
      <c r="O31" s="103"/>
      <c r="P31" s="2">
        <f>R33</f>
        <v>0</v>
      </c>
      <c r="R31" s="22"/>
      <c r="S31" s="89"/>
      <c r="T31" s="13"/>
      <c r="U31" s="103"/>
      <c r="V31" s="2">
        <f>X33</f>
        <v>0</v>
      </c>
      <c r="X31" s="22"/>
      <c r="Y31" s="89"/>
      <c r="Z31" s="13"/>
      <c r="AA31" s="103"/>
      <c r="AB31" s="2">
        <f>AD33</f>
        <v>0</v>
      </c>
      <c r="AD31" s="22"/>
      <c r="AE31" s="89"/>
      <c r="AF31" s="13"/>
      <c r="AG31" s="103"/>
      <c r="AH31" s="2">
        <f>AH28</f>
        <v>0</v>
      </c>
    </row>
    <row r="32" spans="4:45" ht="12" customHeight="1" x14ac:dyDescent="0.2">
      <c r="D32" s="26"/>
      <c r="E32" s="26"/>
      <c r="F32" s="26"/>
      <c r="G32" s="26"/>
      <c r="H32" s="26"/>
      <c r="I32" s="26"/>
      <c r="J32" s="19"/>
      <c r="L32" s="1" t="s">
        <v>137</v>
      </c>
      <c r="M32" s="89"/>
      <c r="N32" s="13" t="s">
        <v>160</v>
      </c>
      <c r="O32" s="103"/>
      <c r="P32" s="1"/>
      <c r="R32" s="1" t="s">
        <v>137</v>
      </c>
      <c r="S32" s="89"/>
      <c r="T32" s="13" t="s">
        <v>160</v>
      </c>
      <c r="U32" s="103"/>
      <c r="V32" s="1"/>
      <c r="X32" s="1" t="s">
        <v>137</v>
      </c>
      <c r="Y32" s="89"/>
      <c r="Z32" s="13" t="s">
        <v>160</v>
      </c>
      <c r="AA32" s="103"/>
      <c r="AB32" s="1"/>
      <c r="AD32" s="1" t="s">
        <v>137</v>
      </c>
      <c r="AE32" s="89"/>
      <c r="AF32" s="13" t="s">
        <v>160</v>
      </c>
      <c r="AG32" s="103"/>
      <c r="AH32" s="1"/>
    </row>
    <row r="33" spans="3:45" ht="12" customHeight="1" x14ac:dyDescent="0.2">
      <c r="D33" s="26"/>
      <c r="E33" s="26"/>
      <c r="F33" s="26"/>
      <c r="G33" s="26"/>
      <c r="H33" s="26"/>
      <c r="I33" s="26"/>
      <c r="J33" s="19"/>
      <c r="L33" s="18">
        <f>IF(OR(AND(IF(O29,1,0),(IF(N30,1,0))),AND( OR(AND(IF(O29,1,0),NOT(IF(N30,1,0))), AND(NOT(IF(O29,1,0)),IF(N30,1,0))),(IF(P31,1,0)))),1,0)</f>
        <v>0</v>
      </c>
      <c r="M33" s="89"/>
      <c r="N33" s="13"/>
      <c r="O33" s="104"/>
      <c r="P33" s="1"/>
      <c r="R33" s="18">
        <f>IF(OR(AND(IF(U29,1,0),(IF(T30,1,0))),AND( OR(AND(IF(U29,1,0),NOT(IF(T30,1,0))), AND(NOT(IF(U29,1,0)),IF(T30,1,0))),(IF(V31,1,0)))),1,0)</f>
        <v>0</v>
      </c>
      <c r="S33" s="89"/>
      <c r="T33" s="13"/>
      <c r="U33" s="104"/>
      <c r="V33" s="1"/>
      <c r="X33" s="18">
        <f>IF(OR(AND(IF(AA29,1,0),(IF(Z30,1,0))),AND( OR(AND(IF(AA29,1,0),NOT(IF(Z30,1,0))), AND(NOT(IF(AA29,1,0)),IF(Z30,1,0))),(IF(AB31,1,0)))),1,0)</f>
        <v>0</v>
      </c>
      <c r="Y33" s="89"/>
      <c r="Z33" s="13"/>
      <c r="AA33" s="104"/>
      <c r="AB33" s="1"/>
      <c r="AD33" s="18">
        <f>IF(OR(AND(IF(AG29,1,0),(IF(AF30,1,0))),AND( OR(AND(IF(AG29,1,0),NOT(IF(AF30,1,0))), AND(NOT(IF(AG29,1,0)),IF(AF30,1,0))),(IF(AH31,1,0)))),1,0)</f>
        <v>0</v>
      </c>
      <c r="AE33" s="89"/>
      <c r="AF33" s="13"/>
      <c r="AG33" s="104"/>
      <c r="AH33" s="1"/>
    </row>
    <row r="34" spans="3:45" ht="12" customHeight="1" thickBot="1" x14ac:dyDescent="0.25">
      <c r="D34" s="26"/>
      <c r="E34" s="26"/>
      <c r="F34" s="26"/>
      <c r="G34" s="26"/>
      <c r="H34" s="26"/>
      <c r="I34" s="26"/>
      <c r="J34" s="19"/>
      <c r="L34" s="22"/>
      <c r="M34" s="79"/>
      <c r="N34" s="97"/>
      <c r="O34" s="81"/>
      <c r="R34" s="22"/>
      <c r="S34" s="79"/>
      <c r="T34" s="97"/>
      <c r="U34" s="81"/>
      <c r="X34" s="22"/>
      <c r="Y34" s="79"/>
      <c r="Z34" s="97"/>
      <c r="AA34" s="81"/>
      <c r="AD34" s="22"/>
      <c r="AE34" s="79"/>
      <c r="AF34" s="97"/>
      <c r="AG34" s="81"/>
    </row>
    <row r="35" spans="3:45" ht="12" customHeight="1" x14ac:dyDescent="0.2">
      <c r="D35" s="26"/>
      <c r="E35" s="26"/>
      <c r="F35" s="26"/>
      <c r="G35" s="26"/>
      <c r="H35" s="26"/>
      <c r="I35" s="26"/>
      <c r="J35" s="19"/>
      <c r="N35" s="1" t="s">
        <v>159</v>
      </c>
      <c r="O35" s="82">
        <f>IF( OR(AND(IF(P31,1,0),NOT(IF(O29,1,0)),NOT(IF(N30,1,0))),AND(NOT(IF(P31,1,0)),IF(O29,1,0),NOT(IF(N30,1,0))),AND(NOT(IF(P31,1,0)),NOT(IF(O29,1,0)),IF(N30,1,0)),AND(IF(P31,1,0),IF(O29,1,0),IF(N30,1,0))),1,0)</f>
        <v>0</v>
      </c>
      <c r="T35" s="1" t="s">
        <v>159</v>
      </c>
      <c r="U35" s="82">
        <f>IF( OR(AND(IF(V31,1,0),NOT(IF(U29,1,0)),NOT(IF(T30,1,0))),AND(NOT(IF(V31,1,0)),IF(U29,1,0),NOT(IF(T30,1,0))),AND(NOT(IF(V31,1,0)),NOT(IF(U29,1,0)),IF(T30,1,0)),AND(IF(V31,1,0),IF(U29,1,0),IF(T30,1,0))),1,0)</f>
        <v>1</v>
      </c>
      <c r="Z35" s="1" t="s">
        <v>159</v>
      </c>
      <c r="AA35" s="82">
        <f>IF( OR(AND(IF(AB31,1,0),NOT(IF(AA29,1,0)),NOT(IF(Z30,1,0))),AND(NOT(IF(AB31,1,0)),IF(AA29,1,0),NOT(IF(Z30,1,0))),AND(NOT(IF(AB31,1,0)),NOT(IF(AA29,1,0)),IF(Z30,1,0)),AND(IF(AB31,1,0),IF(AA29,1,0),IF(Z30,1,0))),1,0)</f>
        <v>1</v>
      </c>
      <c r="AF35" s="1" t="s">
        <v>159</v>
      </c>
      <c r="AG35" s="82">
        <f>IF( OR(AND(IF(AH31,1,0),NOT(IF(AG29,1,0)),NOT(IF(AF30,1,0))),AND(NOT(IF(AH31,1,0)),IF(AG29,1,0),NOT(IF(AF30,1,0))),AND(NOT(IF(AH31,1,0)),NOT(IF(AG29,1,0)),IF(AF30,1,0)),AND(IF(AH31,1,0),IF(AG29,1,0),IF(AF30,1,0))),1,0)</f>
        <v>1</v>
      </c>
    </row>
    <row r="36" spans="3:45" ht="12" customHeight="1" x14ac:dyDescent="0.2">
      <c r="D36" s="26"/>
      <c r="E36" s="26"/>
      <c r="F36" s="26"/>
      <c r="G36" s="26"/>
      <c r="H36" s="26"/>
      <c r="I36" s="26"/>
      <c r="J36" s="19"/>
    </row>
    <row r="37" spans="3:45" ht="12" customHeight="1" x14ac:dyDescent="0.2">
      <c r="D37" s="51"/>
      <c r="E37" s="51"/>
      <c r="F37" s="1"/>
      <c r="G37" s="1" t="s">
        <v>27</v>
      </c>
      <c r="H37" s="1" t="s">
        <v>22</v>
      </c>
      <c r="I37" s="1" t="s">
        <v>158</v>
      </c>
      <c r="J37" s="1"/>
      <c r="L37" s="1"/>
      <c r="M37" s="1" t="s">
        <v>27</v>
      </c>
      <c r="N37" s="1" t="s">
        <v>22</v>
      </c>
      <c r="O37" s="1" t="s">
        <v>158</v>
      </c>
      <c r="P37" s="1"/>
      <c r="R37" s="1"/>
      <c r="S37" s="1" t="s">
        <v>27</v>
      </c>
      <c r="T37" s="1" t="s">
        <v>22</v>
      </c>
      <c r="U37" s="1" t="s">
        <v>158</v>
      </c>
      <c r="V37" s="1"/>
      <c r="X37" s="1"/>
      <c r="Y37" s="1" t="s">
        <v>27</v>
      </c>
      <c r="Z37" s="1" t="s">
        <v>22</v>
      </c>
      <c r="AA37" s="1" t="s">
        <v>158</v>
      </c>
      <c r="AB37" s="118">
        <v>0</v>
      </c>
    </row>
    <row r="38" spans="3:45" ht="12" customHeight="1" thickBot="1" x14ac:dyDescent="0.25">
      <c r="F38" s="1"/>
      <c r="G38" s="2">
        <f>B6</f>
        <v>1</v>
      </c>
      <c r="H38" s="2">
        <f>N29</f>
        <v>1</v>
      </c>
      <c r="I38" s="2">
        <f>L33</f>
        <v>0</v>
      </c>
      <c r="J38" s="1"/>
      <c r="L38" s="1"/>
      <c r="M38" s="2">
        <f>G38</f>
        <v>1</v>
      </c>
      <c r="N38" s="2">
        <f>T29</f>
        <v>1</v>
      </c>
      <c r="O38" s="2">
        <f>O35</f>
        <v>0</v>
      </c>
      <c r="P38" s="1"/>
      <c r="R38" s="1"/>
      <c r="S38" s="2">
        <f>M38</f>
        <v>1</v>
      </c>
      <c r="T38" s="2">
        <f>Z29</f>
        <v>1</v>
      </c>
      <c r="U38" s="2">
        <f>U35</f>
        <v>1</v>
      </c>
      <c r="V38" s="1"/>
      <c r="X38" s="1"/>
      <c r="Y38" s="2">
        <f>S38</f>
        <v>1</v>
      </c>
      <c r="Z38" s="2">
        <f>AF29</f>
        <v>0</v>
      </c>
      <c r="AA38" s="2">
        <f>AA35</f>
        <v>1</v>
      </c>
      <c r="AB38" s="1"/>
    </row>
    <row r="39" spans="3:45" ht="12" customHeight="1" x14ac:dyDescent="0.2">
      <c r="F39" s="53"/>
      <c r="G39" s="86" t="s">
        <v>161</v>
      </c>
      <c r="H39" s="105">
        <f>IF( AND(IF(G38,1,0),IF(H38,1,0)),1,0)</f>
        <v>1</v>
      </c>
      <c r="I39" s="102"/>
      <c r="J39" s="1" t="s">
        <v>136</v>
      </c>
      <c r="L39" s="53"/>
      <c r="M39" s="86" t="s">
        <v>161</v>
      </c>
      <c r="N39" s="105">
        <f>IF( AND(IF(M38,1,0),IF(N38,1,0)),1,0)</f>
        <v>1</v>
      </c>
      <c r="O39" s="102"/>
      <c r="P39" s="1" t="s">
        <v>136</v>
      </c>
      <c r="R39" s="53"/>
      <c r="S39" s="86" t="s">
        <v>161</v>
      </c>
      <c r="T39" s="105">
        <f>IF( AND(IF(S38,1,0),IF(T38,1,0)),1,0)</f>
        <v>1</v>
      </c>
      <c r="U39" s="102"/>
      <c r="V39" s="1" t="s">
        <v>136</v>
      </c>
      <c r="X39" s="53"/>
      <c r="Y39" s="86" t="s">
        <v>161</v>
      </c>
      <c r="Z39" s="105">
        <f>IF( AND(IF(Y38,1,0),IF(Z38,1,0)),1,0)</f>
        <v>0</v>
      </c>
      <c r="AA39" s="102"/>
      <c r="AB39" s="1" t="s">
        <v>136</v>
      </c>
    </row>
    <row r="40" spans="3:45" ht="12" customHeight="1" x14ac:dyDescent="0.2">
      <c r="F40" s="22"/>
      <c r="G40" s="89"/>
      <c r="H40" s="13"/>
      <c r="I40" s="103"/>
      <c r="J40" s="2">
        <f>L42</f>
        <v>1</v>
      </c>
      <c r="L40" s="22"/>
      <c r="M40" s="89"/>
      <c r="N40" s="13"/>
      <c r="O40" s="103"/>
      <c r="P40" s="2">
        <f>R42</f>
        <v>1</v>
      </c>
      <c r="R40" s="22"/>
      <c r="S40" s="89"/>
      <c r="T40" s="13"/>
      <c r="U40" s="103"/>
      <c r="V40" s="2">
        <f>X42</f>
        <v>0</v>
      </c>
      <c r="X40" s="22"/>
      <c r="Y40" s="89"/>
      <c r="Z40" s="13"/>
      <c r="AA40" s="103"/>
      <c r="AB40" s="2">
        <f>AB37</f>
        <v>0</v>
      </c>
    </row>
    <row r="41" spans="3:45" ht="12" customHeight="1" x14ac:dyDescent="0.2">
      <c r="F41" s="1" t="s">
        <v>137</v>
      </c>
      <c r="G41" s="89"/>
      <c r="H41" s="13" t="s">
        <v>160</v>
      </c>
      <c r="I41" s="103"/>
      <c r="J41" s="1"/>
      <c r="L41" s="1" t="s">
        <v>137</v>
      </c>
      <c r="M41" s="89"/>
      <c r="N41" s="13" t="s">
        <v>160</v>
      </c>
      <c r="O41" s="103"/>
      <c r="P41" s="1"/>
      <c r="R41" s="1" t="s">
        <v>137</v>
      </c>
      <c r="S41" s="89"/>
      <c r="T41" s="13" t="s">
        <v>160</v>
      </c>
      <c r="U41" s="103"/>
      <c r="V41" s="1"/>
      <c r="X41" s="1" t="s">
        <v>137</v>
      </c>
      <c r="Y41" s="89"/>
      <c r="Z41" s="13" t="s">
        <v>160</v>
      </c>
      <c r="AA41" s="103"/>
      <c r="AB41" s="1"/>
    </row>
    <row r="42" spans="3:45" ht="12" customHeight="1" x14ac:dyDescent="0.2">
      <c r="F42" s="18">
        <f>IF(OR(AND(IF(I38,1,0),(IF(H39,1,0))),AND( OR(AND(IF(I38,1,0),NOT(IF(H39,1,0))), AND(NOT(IF(I38,1,0)),IF(H39,1,0))),(IF(J40,1,0)))),1,0)</f>
        <v>1</v>
      </c>
      <c r="G42" s="89"/>
      <c r="H42" s="13"/>
      <c r="I42" s="104"/>
      <c r="J42" s="1"/>
      <c r="L42" s="18">
        <f>IF(OR(AND(IF(O38,1,0),(IF(N39,1,0))),AND( OR(AND(IF(O38,1,0),NOT(IF(N39,1,0))), AND(NOT(IF(O38,1,0)),IF(N39,1,0))),(IF(P40,1,0)))),1,0)</f>
        <v>1</v>
      </c>
      <c r="M42" s="89"/>
      <c r="N42" s="13"/>
      <c r="O42" s="104"/>
      <c r="P42" s="1"/>
      <c r="R42" s="18">
        <f>IF(OR(AND(IF(U38,1,0),(IF(T39,1,0))),AND( OR(AND(IF(U38,1,0),NOT(IF(T39,1,0))), AND(NOT(IF(U38,1,0)),IF(T39,1,0))),(IF(V40,1,0)))),1,0)</f>
        <v>1</v>
      </c>
      <c r="S42" s="89"/>
      <c r="T42" s="13"/>
      <c r="U42" s="104"/>
      <c r="V42" s="1"/>
      <c r="X42" s="18">
        <f>IF(OR(AND(IF(AA38,1,0),(IF(Z39,1,0))),AND( OR(AND(IF(AA38,1,0),NOT(IF(Z39,1,0))), AND(NOT(IF(AA38,1,0)),IF(Z39,1,0))),(IF(AB40,1,0)))),1,0)</f>
        <v>0</v>
      </c>
      <c r="Y42" s="89"/>
      <c r="Z42" s="13"/>
      <c r="AA42" s="104"/>
      <c r="AB42" s="1"/>
    </row>
    <row r="43" spans="3:45" ht="12" customHeight="1" thickBot="1" x14ac:dyDescent="0.25">
      <c r="F43" s="22"/>
      <c r="G43" s="79"/>
      <c r="H43" s="97"/>
      <c r="I43" s="81"/>
      <c r="L43" s="22"/>
      <c r="M43" s="79"/>
      <c r="N43" s="97"/>
      <c r="O43" s="81"/>
      <c r="R43" s="22"/>
      <c r="S43" s="79"/>
      <c r="T43" s="97"/>
      <c r="U43" s="81"/>
      <c r="X43" s="22"/>
      <c r="Y43" s="79"/>
      <c r="Z43" s="97"/>
      <c r="AA43" s="81"/>
    </row>
    <row r="44" spans="3:45" ht="12" customHeight="1" x14ac:dyDescent="0.2">
      <c r="H44" s="1" t="s">
        <v>159</v>
      </c>
      <c r="I44" s="82">
        <f>IF( OR(AND(IF(J40,1,0),NOT(IF(I38,1,0)),NOT(IF(H39,1,0))),AND(NOT(IF(J40,1,0)),IF(I38,1,0),NOT(IF(H39,1,0))),AND(NOT(IF(J40,1,0)),NOT(IF(I38,1,0)),IF(H39,1,0)),AND(IF(J40,1,0),IF(I38,1,0),IF(H39,1,0))),1,0)</f>
        <v>0</v>
      </c>
      <c r="N44" s="1" t="s">
        <v>159</v>
      </c>
      <c r="O44" s="82">
        <f>IF( OR(AND(IF(P40,1,0),NOT(IF(O38,1,0)),NOT(IF(N39,1,0))),AND(NOT(IF(P40,1,0)),IF(O38,1,0),NOT(IF(N39,1,0))),AND(NOT(IF(P40,1,0)),NOT(IF(O38,1,0)),IF(N39,1,0)),AND(IF(P40,1,0),IF(O38,1,0),IF(N39,1,0))),1,0)</f>
        <v>0</v>
      </c>
      <c r="T44" s="1" t="s">
        <v>159</v>
      </c>
      <c r="U44" s="82">
        <f>IF( OR(AND(IF(V40,1,0),NOT(IF(U38,1,0)),NOT(IF(T39,1,0))),AND(NOT(IF(V40,1,0)),IF(U38,1,0),NOT(IF(T39,1,0))),AND(NOT(IF(V40,1,0)),NOT(IF(U38,1,0)),IF(T39,1,0)),AND(IF(V40,1,0),IF(U38,1,0),IF(T39,1,0))),1,0)</f>
        <v>0</v>
      </c>
      <c r="Z44" s="1" t="s">
        <v>159</v>
      </c>
      <c r="AA44" s="82">
        <f>IF( OR(AND(IF(AB40,1,0),NOT(IF(AA38,1,0)),NOT(IF(Z39,1,0))),AND(NOT(IF(AB40,1,0)),IF(AA38,1,0),NOT(IF(Z39,1,0))),AND(NOT(IF(AB40,1,0)),NOT(IF(AA38,1,0)),IF(Z39,1,0)),AND(IF(AB40,1,0),IF(AA38,1,0),IF(Z39,1,0))),1,0)</f>
        <v>1</v>
      </c>
    </row>
    <row r="45" spans="3:45" ht="12" customHeight="1" x14ac:dyDescent="0.2"/>
    <row r="46" spans="3:45" ht="12" customHeight="1" x14ac:dyDescent="0.2">
      <c r="C46" s="1" t="s">
        <v>180</v>
      </c>
      <c r="D46" s="1"/>
      <c r="E46" s="1"/>
      <c r="F46" s="1"/>
      <c r="G46" s="1"/>
      <c r="H46" s="1"/>
      <c r="I46" s="1" t="s">
        <v>179</v>
      </c>
      <c r="J46" s="1"/>
      <c r="K46" s="1"/>
      <c r="L46" s="1"/>
      <c r="M46" s="1"/>
      <c r="N46" s="1"/>
      <c r="O46" s="1" t="s">
        <v>178</v>
      </c>
      <c r="P46" s="1"/>
      <c r="Q46" s="1"/>
      <c r="R46" s="1"/>
      <c r="S46" s="1"/>
      <c r="T46" s="1"/>
      <c r="U46" s="1" t="s">
        <v>177</v>
      </c>
      <c r="V46" s="1"/>
      <c r="W46" s="1"/>
      <c r="X46" s="1"/>
      <c r="Y46" s="1"/>
      <c r="Z46" s="1"/>
      <c r="AA46" s="1" t="s">
        <v>176</v>
      </c>
      <c r="AB46" s="1"/>
      <c r="AC46" s="1"/>
      <c r="AD46" s="1"/>
      <c r="AE46" s="1"/>
      <c r="AF46" s="1"/>
      <c r="AG46" s="1" t="s">
        <v>175</v>
      </c>
      <c r="AH46" s="1"/>
      <c r="AI46" s="1"/>
      <c r="AJ46" s="1"/>
      <c r="AK46" s="1"/>
      <c r="AL46" s="1"/>
      <c r="AM46" s="1" t="s">
        <v>174</v>
      </c>
      <c r="AN46" s="1"/>
      <c r="AO46" s="1"/>
      <c r="AP46" s="1"/>
      <c r="AQ46" s="1"/>
      <c r="AR46" s="1"/>
      <c r="AS46" s="1" t="s">
        <v>173</v>
      </c>
    </row>
    <row r="47" spans="3:45" ht="12" customHeight="1" x14ac:dyDescent="0.2">
      <c r="C47" s="119">
        <f>F42</f>
        <v>1</v>
      </c>
      <c r="D47" s="1"/>
      <c r="E47" s="1"/>
      <c r="F47" s="1"/>
      <c r="G47" s="1"/>
      <c r="H47" s="1"/>
      <c r="I47" s="119">
        <f>I44</f>
        <v>0</v>
      </c>
      <c r="J47" s="1"/>
      <c r="K47" s="1"/>
      <c r="L47" s="1"/>
      <c r="M47" s="1"/>
      <c r="N47" s="1"/>
      <c r="O47" s="119">
        <f>O44</f>
        <v>0</v>
      </c>
      <c r="P47" s="1"/>
      <c r="Q47" s="1"/>
      <c r="R47" s="1"/>
      <c r="S47" s="1"/>
      <c r="T47" s="1"/>
      <c r="U47" s="119">
        <f>U44</f>
        <v>0</v>
      </c>
      <c r="V47" s="1"/>
      <c r="W47" s="1"/>
      <c r="X47" s="1"/>
      <c r="Y47" s="1"/>
      <c r="Z47" s="1"/>
      <c r="AA47" s="119">
        <f>AA44</f>
        <v>1</v>
      </c>
      <c r="AB47" s="1"/>
      <c r="AC47" s="1"/>
      <c r="AD47" s="1"/>
      <c r="AE47" s="1"/>
      <c r="AF47" s="1"/>
      <c r="AG47" s="119">
        <f>AG35</f>
        <v>1</v>
      </c>
      <c r="AH47" s="1"/>
      <c r="AI47" s="1"/>
      <c r="AJ47" s="1"/>
      <c r="AK47" s="1"/>
      <c r="AL47" s="1"/>
      <c r="AM47" s="119">
        <f>AM26</f>
        <v>0</v>
      </c>
      <c r="AN47" s="1"/>
      <c r="AO47" s="1"/>
      <c r="AP47" s="1"/>
      <c r="AQ47" s="1"/>
      <c r="AR47" s="1"/>
      <c r="AS47" s="119">
        <f>AS17</f>
        <v>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7"/>
  <sheetViews>
    <sheetView showGridLines="0" zoomScaleNormal="100" workbookViewId="0">
      <selection activeCell="Z2" sqref="Z2"/>
    </sheetView>
  </sheetViews>
  <sheetFormatPr defaultRowHeight="12.75" x14ac:dyDescent="0.2"/>
  <cols>
    <col min="1" max="26" width="3.140625" customWidth="1"/>
    <col min="27" max="28" width="6.5703125" customWidth="1"/>
    <col min="29" max="32" width="3.140625" customWidth="1"/>
    <col min="33" max="33" width="2.42578125" customWidth="1"/>
    <col min="34" max="37" width="2.140625" customWidth="1"/>
    <col min="38" max="104" width="4.7109375" customWidth="1"/>
    <col min="105" max="112" width="9.140625" customWidth="1"/>
  </cols>
  <sheetData>
    <row r="1" spans="1:102" ht="21.75" customHeight="1" x14ac:dyDescent="0.3">
      <c r="A1" s="198" t="s">
        <v>22</v>
      </c>
      <c r="B1" s="199" t="s">
        <v>145</v>
      </c>
      <c r="C1" s="229">
        <v>130</v>
      </c>
      <c r="D1" s="229"/>
      <c r="E1" s="229"/>
      <c r="F1" s="229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AA1" s="133"/>
      <c r="AC1" s="134"/>
      <c r="AD1" s="135"/>
      <c r="AE1" s="135"/>
      <c r="AF1" s="135"/>
      <c r="AG1" s="135"/>
      <c r="AH1" s="135"/>
      <c r="AI1" s="93"/>
      <c r="AJ1" s="136"/>
      <c r="AK1" s="136"/>
      <c r="AL1" s="155"/>
      <c r="AM1" s="155"/>
      <c r="AN1" s="156"/>
      <c r="AO1" s="157"/>
      <c r="AP1" s="157"/>
      <c r="AQ1" s="93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102" ht="21.75" customHeight="1" x14ac:dyDescent="0.3">
      <c r="A2" s="200" t="s">
        <v>27</v>
      </c>
      <c r="B2" s="201" t="s">
        <v>145</v>
      </c>
      <c r="C2" s="230">
        <v>13</v>
      </c>
      <c r="D2" s="230"/>
      <c r="E2" s="230"/>
      <c r="F2" s="230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AA2" s="133"/>
      <c r="AC2" s="134"/>
      <c r="AD2" s="135"/>
      <c r="AE2" s="135"/>
      <c r="AF2" s="135"/>
      <c r="AG2" s="135"/>
      <c r="AH2" s="135"/>
      <c r="AI2" s="93"/>
      <c r="AJ2" s="136"/>
      <c r="AK2" s="136"/>
      <c r="AL2" s="155"/>
      <c r="AM2" s="155"/>
      <c r="AN2" s="156"/>
      <c r="AO2" s="157"/>
      <c r="AP2" s="157"/>
      <c r="AQ2" s="93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</row>
    <row r="3" spans="1:102" ht="21.75" customHeight="1" x14ac:dyDescent="0.3">
      <c r="A3" s="187" t="s">
        <v>231</v>
      </c>
      <c r="B3" s="202" t="s">
        <v>145</v>
      </c>
      <c r="C3" s="231">
        <f>((BIN2DEC(R5)*128)+(BIN2DEC(S5)*64)+(BIN2DEC(T5)*32)+(BIN2DEC(U5)*16)+BIN2DEC(V5)*8)+(BIN2DEC(W5)*4)+(BIN2DEC(X5)*2)+(BIN2DEC(Y5)*1)</f>
        <v>10</v>
      </c>
      <c r="D3" s="231"/>
      <c r="E3" s="231"/>
      <c r="F3" s="231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AA3" s="180"/>
      <c r="AB3" s="70"/>
      <c r="AC3" s="180"/>
      <c r="AD3" s="181"/>
      <c r="AE3" s="224"/>
      <c r="AF3" s="224"/>
      <c r="AG3" s="182"/>
      <c r="AH3" s="225"/>
      <c r="AI3" s="226"/>
      <c r="AJ3" s="226"/>
      <c r="AK3" s="226"/>
      <c r="AL3" s="158"/>
      <c r="AM3" s="227"/>
      <c r="AN3" s="228"/>
      <c r="AO3" s="228"/>
      <c r="AP3" s="228"/>
      <c r="AR3" s="51"/>
      <c r="AS3" s="51"/>
      <c r="AT3" s="20"/>
      <c r="AU3" s="51"/>
      <c r="AV3" s="51"/>
      <c r="AW3" s="51"/>
      <c r="AX3" s="51"/>
      <c r="AY3" s="51"/>
      <c r="AZ3" s="20"/>
      <c r="BA3" s="51"/>
      <c r="BB3" s="51"/>
      <c r="BC3" s="51"/>
      <c r="BD3" s="51"/>
      <c r="BE3" s="51"/>
      <c r="BF3" s="20"/>
      <c r="BG3" s="51"/>
      <c r="BH3" s="51"/>
      <c r="BI3" s="51"/>
      <c r="BJ3" s="51"/>
      <c r="BK3" s="51"/>
      <c r="BL3" s="20"/>
      <c r="BM3" s="51"/>
      <c r="BN3" s="51"/>
      <c r="BO3" s="51"/>
      <c r="BP3" s="51"/>
      <c r="BQ3" s="51"/>
      <c r="BR3" s="20"/>
      <c r="BS3" s="51"/>
      <c r="BT3" s="51"/>
      <c r="BU3" s="51"/>
      <c r="BV3" s="51"/>
      <c r="BW3" s="51"/>
      <c r="BX3" s="20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</row>
    <row r="4" spans="1:102" ht="21.75" customHeight="1" x14ac:dyDescent="0.3">
      <c r="A4" s="185" t="s">
        <v>232</v>
      </c>
      <c r="B4" s="170" t="s">
        <v>145</v>
      </c>
      <c r="C4" s="223">
        <f>(BIN2DEC(M21)*8)+(BIN2DEC(N21)*4)+(BIN2DEC(O21)*2)+(BIN2DEC(P21)*1)</f>
        <v>0</v>
      </c>
      <c r="D4" s="223"/>
      <c r="E4" s="223"/>
      <c r="F4" s="22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AA4" s="133"/>
      <c r="AC4" s="138"/>
      <c r="AD4" s="135"/>
      <c r="AE4" s="135"/>
      <c r="AF4" s="135"/>
      <c r="AG4" s="135"/>
      <c r="AH4" s="135"/>
      <c r="AI4" s="93"/>
      <c r="AJ4" s="136"/>
      <c r="AK4" s="136"/>
      <c r="AL4" s="155"/>
      <c r="AM4" s="155"/>
      <c r="AN4" s="156"/>
      <c r="AO4" s="157"/>
      <c r="AP4" s="157"/>
      <c r="AQ4" s="93"/>
      <c r="AR4" s="51"/>
      <c r="AS4" s="51"/>
      <c r="AT4" s="20"/>
      <c r="AU4" s="51"/>
      <c r="AV4" s="51"/>
      <c r="AW4" s="51"/>
      <c r="AX4" s="51"/>
      <c r="AY4" s="51"/>
      <c r="AZ4" s="20"/>
      <c r="BA4" s="51"/>
      <c r="BB4" s="51"/>
      <c r="BC4" s="51"/>
      <c r="BD4" s="51"/>
      <c r="BE4" s="51"/>
      <c r="BF4" s="20"/>
      <c r="BG4" s="51"/>
      <c r="BH4" s="51"/>
      <c r="BI4" s="51"/>
      <c r="BJ4" s="51"/>
      <c r="BK4" s="51"/>
      <c r="BL4" s="20"/>
      <c r="BM4" s="51"/>
      <c r="BN4" s="51"/>
      <c r="BO4" s="51"/>
      <c r="BP4" s="51"/>
      <c r="BQ4" s="51"/>
      <c r="BR4" s="20"/>
      <c r="BS4" s="51"/>
      <c r="BT4" s="51"/>
      <c r="BU4" s="51"/>
      <c r="BV4" s="51"/>
      <c r="BW4" s="51"/>
      <c r="BX4" s="20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</row>
    <row r="5" spans="1:102" ht="21.75" customHeight="1" x14ac:dyDescent="0.35">
      <c r="A5" s="189">
        <f>VALUE(DEC2BIN(_xlfn.BITAND( _xlfn.BITRSHIFT($C$2, 3), 1)))</f>
        <v>1</v>
      </c>
      <c r="B5" s="189">
        <f>VALUE(DEC2BIN(_xlfn.BITAND( _xlfn.BITRSHIFT($C$2, 2), 1)))</f>
        <v>1</v>
      </c>
      <c r="C5" s="189">
        <f>VALUE(DEC2BIN(_xlfn.BITAND( _xlfn.BITRSHIFT($C$2, 1), 1)))</f>
        <v>0</v>
      </c>
      <c r="D5" s="189">
        <f>VALUE(DEC2BIN(_xlfn.BITAND( _xlfn.BITRSHIFT($C$2, 0), 1)))</f>
        <v>1</v>
      </c>
      <c r="E5" s="203" t="s">
        <v>229</v>
      </c>
      <c r="F5" s="190">
        <v>0</v>
      </c>
      <c r="G5" s="190">
        <v>0</v>
      </c>
      <c r="H5" s="190">
        <v>0</v>
      </c>
      <c r="I5" s="191">
        <f>VALUE(DEC2BIN(_xlfn.BITAND( _xlfn.BITRSHIFT($C$1, 7), 1)))</f>
        <v>1</v>
      </c>
      <c r="J5" s="191">
        <f>VALUE(DEC2BIN(_xlfn.BITAND( _xlfn.BITRSHIFT($C$1, 6), 1)))</f>
        <v>0</v>
      </c>
      <c r="K5" s="191">
        <f>VALUE(DEC2BIN(_xlfn.BITAND( _xlfn.BITRSHIFT($C$1, 5), 1)))</f>
        <v>0</v>
      </c>
      <c r="L5" s="191">
        <f>VALUE(DEC2BIN(_xlfn.BITAND( _xlfn.BITRSHIFT($C$1, 4), 1)))</f>
        <v>0</v>
      </c>
      <c r="M5" s="191">
        <f>VALUE(DEC2BIN(_xlfn.BITAND( _xlfn.BITRSHIFT($C$1, 3), 1)))</f>
        <v>0</v>
      </c>
      <c r="N5" s="191">
        <f>VALUE(DEC2BIN(_xlfn.BITAND( _xlfn.BITRSHIFT($C$1, 2), 1)))</f>
        <v>0</v>
      </c>
      <c r="O5" s="191">
        <f>VALUE(DEC2BIN(_xlfn.BITAND( _xlfn.BITRSHIFT($C$1, 1), 1)))</f>
        <v>1</v>
      </c>
      <c r="P5" s="191">
        <f>VALUE(DEC2BIN(_xlfn.BITAND( _xlfn.BITRSHIFT($C$1, 0), 1)))</f>
        <v>0</v>
      </c>
      <c r="Q5" s="203" t="s">
        <v>230</v>
      </c>
      <c r="R5" s="193">
        <f>K6</f>
        <v>0</v>
      </c>
      <c r="S5" s="193">
        <f>L8</f>
        <v>0</v>
      </c>
      <c r="T5" s="193">
        <f>M10</f>
        <v>0</v>
      </c>
      <c r="U5" s="193">
        <f>N12</f>
        <v>0</v>
      </c>
      <c r="V5" s="193">
        <f>O14</f>
        <v>1</v>
      </c>
      <c r="W5" s="193">
        <f>P16</f>
        <v>0</v>
      </c>
      <c r="X5" s="193">
        <f>Q18</f>
        <v>1</v>
      </c>
      <c r="Y5" s="193">
        <f>R20</f>
        <v>0</v>
      </c>
      <c r="Z5" s="133"/>
      <c r="AA5" s="139"/>
      <c r="AB5" s="140"/>
      <c r="AC5" s="141"/>
      <c r="AD5" s="141"/>
      <c r="AE5" s="141"/>
      <c r="AF5" s="141"/>
      <c r="AG5" s="137"/>
      <c r="AH5" s="142"/>
      <c r="AI5" s="142"/>
      <c r="AJ5" s="142"/>
      <c r="AK5" s="142"/>
      <c r="AL5" s="158"/>
      <c r="AM5" s="159"/>
      <c r="AN5" s="159"/>
      <c r="AO5" s="159"/>
      <c r="AP5" s="159"/>
      <c r="AQ5" s="93"/>
      <c r="AR5" s="51"/>
      <c r="AS5" s="51"/>
      <c r="AT5" s="20"/>
      <c r="AU5" s="51"/>
      <c r="AV5" s="51"/>
      <c r="AW5" s="51"/>
      <c r="AX5" s="51"/>
      <c r="AY5" s="51"/>
      <c r="AZ5" s="20"/>
      <c r="BA5" s="51"/>
      <c r="BB5" s="51"/>
      <c r="BC5" s="51"/>
      <c r="BD5" s="51"/>
      <c r="BE5" s="51"/>
      <c r="BF5" s="20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</row>
    <row r="6" spans="1:102" ht="21.75" customHeight="1" thickBot="1" x14ac:dyDescent="0.35">
      <c r="A6" s="194"/>
      <c r="B6" s="194"/>
      <c r="C6" s="194"/>
      <c r="D6" s="194"/>
      <c r="E6" s="188" t="s">
        <v>156</v>
      </c>
      <c r="F6" s="195">
        <f>$A$5</f>
        <v>1</v>
      </c>
      <c r="G6" s="195">
        <f>$B$5</f>
        <v>1</v>
      </c>
      <c r="H6" s="195">
        <f>$C$5</f>
        <v>0</v>
      </c>
      <c r="I6" s="195">
        <f>$D$5</f>
        <v>1</v>
      </c>
      <c r="J6" s="197"/>
      <c r="K6" s="197">
        <f>IF( (BIN2DEC(F5)*8)+(BIN2DEC(G5)*4)+(BIN2DEC(H5)*2)+(BIN2DEC(I5)*1) &gt;=(BIN2DEC(F6)*8)+(BIN2DEC(G6)*4)+(BIN2DEC(H6)*2)+(BIN2DEC(I6)*1), 1, 0)</f>
        <v>0</v>
      </c>
      <c r="L6" s="190"/>
      <c r="M6" s="190"/>
      <c r="N6" s="190"/>
      <c r="O6" s="190"/>
      <c r="P6" s="190"/>
      <c r="Q6" s="190"/>
      <c r="R6" s="194"/>
      <c r="S6" s="194"/>
      <c r="T6" s="194"/>
      <c r="U6" s="194"/>
      <c r="V6" s="194"/>
      <c r="W6" s="194"/>
      <c r="X6" s="194"/>
      <c r="Y6" s="194"/>
      <c r="Z6" s="133"/>
      <c r="AA6" s="143"/>
      <c r="AB6" s="144"/>
      <c r="AC6" s="171"/>
      <c r="AD6" s="160"/>
      <c r="AE6" s="155"/>
      <c r="AF6" s="155"/>
      <c r="AG6" s="135"/>
      <c r="AH6" s="136"/>
      <c r="AI6" s="93"/>
      <c r="AJ6" s="136"/>
      <c r="AK6" s="136"/>
      <c r="AL6" s="155"/>
      <c r="AM6" s="157"/>
      <c r="AN6" s="156"/>
      <c r="AO6" s="157"/>
      <c r="AP6" s="157"/>
      <c r="AQ6" s="93"/>
      <c r="AR6" s="51"/>
      <c r="AS6" s="51"/>
      <c r="AT6" s="20"/>
      <c r="AU6" s="51"/>
      <c r="AV6" s="51"/>
      <c r="AW6" s="51"/>
      <c r="AX6" s="51"/>
      <c r="AY6" s="51"/>
      <c r="AZ6" s="20"/>
      <c r="BA6" s="51"/>
      <c r="BB6" s="20"/>
      <c r="BC6" s="51"/>
      <c r="BD6" s="51"/>
      <c r="BE6" s="51"/>
      <c r="BF6" s="20"/>
      <c r="BG6" s="51"/>
      <c r="BH6" s="20"/>
      <c r="BI6" s="51"/>
      <c r="BJ6" s="51"/>
      <c r="BK6" s="51"/>
      <c r="BL6" s="51"/>
      <c r="BM6" s="51"/>
      <c r="BN6" s="20"/>
      <c r="BO6" s="51"/>
      <c r="BP6" s="51"/>
      <c r="BQ6" s="51"/>
      <c r="BR6" s="51"/>
      <c r="BS6" s="51"/>
      <c r="BT6" s="20"/>
      <c r="BU6" s="51"/>
      <c r="BV6" s="51"/>
      <c r="BW6" s="51"/>
      <c r="BX6" s="51"/>
      <c r="BY6" s="51"/>
      <c r="BZ6" s="20"/>
      <c r="CA6" s="51"/>
      <c r="CB6" s="51"/>
      <c r="CC6" s="51"/>
      <c r="CD6" s="51"/>
      <c r="CE6" s="51"/>
      <c r="CF6" s="20"/>
      <c r="CG6" s="51"/>
      <c r="CH6" s="51"/>
      <c r="CI6" s="51"/>
      <c r="CJ6" s="51"/>
      <c r="CK6" s="51"/>
      <c r="CL6" s="51"/>
      <c r="CM6" s="51"/>
    </row>
    <row r="7" spans="1:102" ht="21.75" customHeight="1" x14ac:dyDescent="0.3">
      <c r="A7" s="194"/>
      <c r="B7" s="194"/>
      <c r="C7" s="194"/>
      <c r="D7" s="194"/>
      <c r="E7" s="190"/>
      <c r="F7" s="196">
        <f>VALUE(DEC2BIN(_xlfn.BITAND( _xlfn.BITRSHIFT( (BIN2DEC(F5)*8)+(BIN2DEC(G5)*4)+(BIN2DEC(H5)*2)+(BIN2DEC(I5)*1) - K6*((BIN2DEC(F6)*8)+(BIN2DEC(G6)*4)+(BIN2DEC(H6)*2)+(BIN2DEC(I6)*1)), 3), 1)))</f>
        <v>0</v>
      </c>
      <c r="G7" s="196">
        <f>VALUE(DEC2BIN(_xlfn.BITAND( _xlfn.BITRSHIFT((BIN2DEC(F5)*8)+(BIN2DEC(G5)*4)+(BIN2DEC(H5)*2)+(BIN2DEC(I5)*1) - K6*((BIN2DEC(F6)*8)+(BIN2DEC(G6)*4)+(BIN2DEC(H6)*2)+(BIN2DEC(I6)*1)), 2), 1)))</f>
        <v>0</v>
      </c>
      <c r="H7" s="196">
        <f>VALUE(DEC2BIN(_xlfn.BITAND( _xlfn.BITRSHIFT( (BIN2DEC(F5)*8)+(BIN2DEC(G5)*4)+(BIN2DEC(H5)*2)+(BIN2DEC(I5)*1) - K6*((BIN2DEC(F6)*8)+(BIN2DEC(G6)*4)+(BIN2DEC(H6)*2)+(BIN2DEC(I6)*1)), 1), 1)))</f>
        <v>0</v>
      </c>
      <c r="I7" s="196">
        <f>VALUE(DEC2BIN(_xlfn.BITAND( _xlfn.BITRSHIFT( (BIN2DEC(F5)*8)+(BIN2DEC(G5)*4)+(BIN2DEC(H5)*2)+(BIN2DEC(I5)*1) - K6*((BIN2DEC(F6)*8)+(BIN2DEC(G6)*4)+(BIN2DEC(H6)*2)+(BIN2DEC(I6)*1)), 0), 1)))</f>
        <v>1</v>
      </c>
      <c r="J7" s="191">
        <f>J5</f>
        <v>0</v>
      </c>
      <c r="K7" s="190"/>
      <c r="L7" s="190"/>
      <c r="M7" s="190"/>
      <c r="N7" s="190"/>
      <c r="O7" s="190"/>
      <c r="P7" s="190"/>
      <c r="Q7" s="190"/>
      <c r="R7" s="194"/>
      <c r="S7" s="194"/>
      <c r="T7" s="194"/>
      <c r="U7" s="194"/>
      <c r="V7" s="194"/>
      <c r="W7" s="194"/>
      <c r="X7" s="194"/>
      <c r="Y7" s="194"/>
      <c r="Z7" s="133"/>
      <c r="AA7" s="143"/>
      <c r="AC7" s="172"/>
      <c r="AD7" s="173"/>
      <c r="AE7" s="155"/>
      <c r="AF7" s="155"/>
      <c r="AG7" s="135"/>
      <c r="AH7" s="135"/>
      <c r="AI7" s="93"/>
      <c r="AJ7" s="136"/>
      <c r="AK7" s="136"/>
      <c r="AL7" s="155"/>
      <c r="AM7" s="155"/>
      <c r="AN7" s="156"/>
      <c r="AO7" s="157"/>
      <c r="AP7" s="157"/>
      <c r="AQ7" s="93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</row>
    <row r="8" spans="1:102" ht="21.75" customHeight="1" thickBot="1" x14ac:dyDescent="0.35">
      <c r="A8" s="194"/>
      <c r="B8" s="194"/>
      <c r="C8" s="194"/>
      <c r="D8" s="194"/>
      <c r="E8" s="190"/>
      <c r="F8" s="188" t="s">
        <v>156</v>
      </c>
      <c r="G8" s="195">
        <f>VALUE(DEC2BIN(_xlfn.BITAND( _xlfn.BITRSHIFT($C$2, 3), 1)))</f>
        <v>1</v>
      </c>
      <c r="H8" s="195">
        <f>$B$5</f>
        <v>1</v>
      </c>
      <c r="I8" s="195">
        <f>$C$5</f>
        <v>0</v>
      </c>
      <c r="J8" s="195">
        <f>$D$5</f>
        <v>1</v>
      </c>
      <c r="K8" s="197"/>
      <c r="L8" s="197">
        <f>IF( (BIN2DEC(F7)*16)+(BIN2DEC(G7)*8)+(BIN2DEC(H7)*4)+(BIN2DEC(I7)*2)+(BIN2DEC(J7)*1) &gt;=(BIN2DEC(G8)*8)+(BIN2DEC(H8)*4)+(BIN2DEC(I8)*2)+(BIN2DEC(J8)*1), 1, 0)</f>
        <v>0</v>
      </c>
      <c r="M8" s="190"/>
      <c r="N8" s="190"/>
      <c r="O8" s="190"/>
      <c r="P8" s="190"/>
      <c r="Q8" s="190"/>
      <c r="R8" s="194"/>
      <c r="S8" s="194"/>
      <c r="T8" s="194"/>
      <c r="U8" s="194"/>
      <c r="V8" s="194"/>
      <c r="W8" s="194"/>
      <c r="X8" s="194"/>
      <c r="Y8" s="194"/>
      <c r="Z8" s="133"/>
      <c r="AA8" s="143"/>
      <c r="AB8" s="144"/>
      <c r="AC8" s="174"/>
      <c r="AD8" s="175"/>
      <c r="AE8" s="160"/>
      <c r="AF8" s="155"/>
      <c r="AG8" s="135"/>
      <c r="AH8" s="135"/>
      <c r="AI8" s="136"/>
      <c r="AJ8" s="136"/>
      <c r="AK8" s="136"/>
      <c r="AL8" s="155"/>
      <c r="AM8" s="155"/>
      <c r="AN8" s="157"/>
      <c r="AO8" s="157"/>
      <c r="AP8" s="157"/>
      <c r="AQ8" s="93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</row>
    <row r="9" spans="1:102" ht="21.75" customHeight="1" x14ac:dyDescent="0.3">
      <c r="A9" s="194"/>
      <c r="B9" s="194"/>
      <c r="C9" s="194"/>
      <c r="D9" s="194"/>
      <c r="E9" s="190"/>
      <c r="F9" s="190"/>
      <c r="G9" s="196">
        <f>VALUE(DEC2BIN(_xlfn.BITAND( _xlfn.BITRSHIFT( ((BIN2DEC(F7)*16)+(BIN2DEC(G7)*8)+(BIN2DEC(H7)*4)+(BIN2DEC(I7)*2)+(BIN2DEC(J7)*1)) - L8*((BIN2DEC(G8)*8)+(BIN2DEC(H8)*4)+(BIN2DEC(I8)*2)+(BIN2DEC(J8)*1)), 3), 1)))</f>
        <v>0</v>
      </c>
      <c r="H9" s="196">
        <f>VALUE(DEC2BIN(_xlfn.BITAND( _xlfn.BITRSHIFT(((BIN2DEC(F7)*16)+(BIN2DEC(G7)*8)+(BIN2DEC(H7)*4)+(BIN2DEC(I7)*2)+(BIN2DEC(J7)*1)) - L8*((BIN2DEC(G8)*8)+(BIN2DEC(H8)*4)+(BIN2DEC(I8)*2)+(BIN2DEC(J8)*1)), 2), 1)))</f>
        <v>0</v>
      </c>
      <c r="I9" s="196">
        <f>VALUE(DEC2BIN(_xlfn.BITAND( _xlfn.BITRSHIFT( ((BIN2DEC(F7)*16)+(BIN2DEC(G7)*8)+(BIN2DEC(H7)*4)+(BIN2DEC(I7)*2)+(BIN2DEC(J7)*1)) - L8*((BIN2DEC(G8)*8)+(BIN2DEC(H8)*4)+(BIN2DEC(I8)*2)+(BIN2DEC(J8)*1)), 1), 1)))</f>
        <v>1</v>
      </c>
      <c r="J9" s="196">
        <f>VALUE(DEC2BIN(_xlfn.BITAND( _xlfn.BITRSHIFT( ((BIN2DEC(F7)*16)+(BIN2DEC(G7)*8)+(BIN2DEC(H7)*4)+(BIN2DEC(I7)*2)+(BIN2DEC(J7)*1)) - L8*((BIN2DEC(G8)*8)+(BIN2DEC(H8)*4)+(BIN2DEC(I8)*2)+(BIN2DEC(J8)*1)), 0), 1)))</f>
        <v>0</v>
      </c>
      <c r="K9" s="191">
        <f>K5</f>
        <v>0</v>
      </c>
      <c r="L9" s="190"/>
      <c r="M9" s="190"/>
      <c r="N9" s="190"/>
      <c r="O9" s="190"/>
      <c r="P9" s="190"/>
      <c r="Q9" s="190"/>
      <c r="R9" s="194"/>
      <c r="S9" s="194"/>
      <c r="T9" s="194"/>
      <c r="U9" s="194"/>
      <c r="V9" s="194"/>
      <c r="W9" s="194"/>
      <c r="X9" s="194"/>
      <c r="Y9" s="194"/>
      <c r="Z9" s="133"/>
      <c r="AA9" s="143"/>
      <c r="AC9" s="176"/>
      <c r="AD9" s="172"/>
      <c r="AE9" s="173"/>
      <c r="AF9" s="155"/>
      <c r="AG9" s="135"/>
      <c r="AH9" s="135"/>
      <c r="AI9" s="93"/>
      <c r="AJ9" s="136"/>
      <c r="AK9" s="136"/>
      <c r="AL9" s="155"/>
      <c r="AM9" s="155"/>
      <c r="AN9" s="156"/>
      <c r="AO9" s="157"/>
      <c r="AP9" s="157"/>
      <c r="AQ9" s="93"/>
      <c r="AR9" s="51"/>
      <c r="AS9" s="51"/>
      <c r="AT9" s="20"/>
      <c r="AU9" s="20"/>
      <c r="AV9" s="20"/>
      <c r="AW9" s="51"/>
      <c r="AX9" s="51"/>
      <c r="AY9" s="26"/>
      <c r="AZ9" s="26"/>
      <c r="BA9" s="26"/>
      <c r="BB9" s="20"/>
      <c r="BC9" s="26"/>
      <c r="BD9" s="51"/>
      <c r="BE9" s="51"/>
      <c r="BF9" s="51"/>
      <c r="BG9" s="51"/>
      <c r="BH9" s="20"/>
      <c r="BI9" s="51"/>
      <c r="BJ9" s="51"/>
      <c r="BK9" s="51"/>
      <c r="BL9" s="51"/>
      <c r="BM9" s="51"/>
      <c r="BN9" s="20"/>
      <c r="BO9" s="51"/>
      <c r="BP9" s="51"/>
      <c r="BQ9" s="51"/>
      <c r="BR9" s="51"/>
      <c r="BS9" s="51"/>
      <c r="BT9" s="20"/>
      <c r="BU9" s="51"/>
      <c r="BV9" s="51"/>
      <c r="BW9" s="51"/>
      <c r="BX9" s="51"/>
      <c r="BY9" s="51"/>
      <c r="BZ9" s="20"/>
      <c r="CA9" s="51"/>
      <c r="CB9" s="51"/>
      <c r="CC9" s="51"/>
      <c r="CD9" s="51"/>
      <c r="CE9" s="51"/>
      <c r="CF9" s="20"/>
      <c r="CG9" s="51"/>
      <c r="CH9" s="51"/>
      <c r="CI9" s="51"/>
      <c r="CJ9" s="51"/>
      <c r="CK9" s="51"/>
      <c r="CL9" s="20"/>
      <c r="CM9" s="51"/>
      <c r="CN9" s="70"/>
      <c r="CO9" s="70"/>
      <c r="CP9" s="70"/>
      <c r="CQ9" s="70"/>
      <c r="CR9" s="22"/>
      <c r="CS9" s="70"/>
      <c r="CT9" s="70"/>
      <c r="CU9" s="70"/>
      <c r="CV9" s="70"/>
      <c r="CW9" s="70"/>
      <c r="CX9" s="22"/>
    </row>
    <row r="10" spans="1:102" ht="21.75" customHeight="1" thickBot="1" x14ac:dyDescent="0.35">
      <c r="A10" s="194"/>
      <c r="B10" s="194"/>
      <c r="C10" s="194"/>
      <c r="D10" s="194"/>
      <c r="E10" s="190"/>
      <c r="F10" s="190"/>
      <c r="G10" s="188" t="s">
        <v>156</v>
      </c>
      <c r="H10" s="195">
        <f>$A$5</f>
        <v>1</v>
      </c>
      <c r="I10" s="195">
        <f>$B$5</f>
        <v>1</v>
      </c>
      <c r="J10" s="195">
        <f>$C$5</f>
        <v>0</v>
      </c>
      <c r="K10" s="195">
        <f>$D$5</f>
        <v>1</v>
      </c>
      <c r="L10" s="197"/>
      <c r="M10" s="197">
        <f>IF((BIN2DEC(G9)*16)+(BIN2DEC(H9)*8)+(BIN2DEC(I9)*4)+(BIN2DEC(J9)*2)+(BIN2DEC(K9)*1) &gt;= (BIN2DEC(H10)*8)+(BIN2DEC(I10)*4)+(BIN2DEC(J10)*2)+(BIN2DEC(K10)*1), 1, 0)</f>
        <v>0</v>
      </c>
      <c r="N10" s="190"/>
      <c r="O10" s="190"/>
      <c r="P10" s="190"/>
      <c r="Q10" s="190"/>
      <c r="R10" s="194"/>
      <c r="S10" s="194"/>
      <c r="T10" s="194"/>
      <c r="U10" s="194"/>
      <c r="V10" s="194"/>
      <c r="W10" s="194"/>
      <c r="X10" s="194"/>
      <c r="Y10" s="194"/>
      <c r="Z10" s="133"/>
      <c r="AA10" s="143"/>
      <c r="AC10" s="177"/>
      <c r="AD10" s="178"/>
      <c r="AE10" s="175"/>
      <c r="AF10" s="160"/>
      <c r="AG10" s="135"/>
      <c r="AH10" s="135"/>
      <c r="AI10" s="93"/>
      <c r="AJ10" s="136"/>
      <c r="AK10" s="136"/>
      <c r="AL10" s="155"/>
      <c r="AM10" s="155"/>
      <c r="AN10" s="156"/>
      <c r="AO10" s="157"/>
      <c r="AP10" s="157"/>
      <c r="AQ10" s="93"/>
      <c r="AR10" s="51"/>
      <c r="AS10" s="26"/>
      <c r="AT10" s="26"/>
      <c r="AU10" s="51"/>
      <c r="AV10" s="51"/>
      <c r="AW10" s="51"/>
      <c r="AX10" s="26"/>
      <c r="AY10" s="20"/>
      <c r="AZ10" s="20"/>
      <c r="BA10" s="20"/>
      <c r="BB10" s="26"/>
      <c r="BC10" s="51"/>
      <c r="BD10" s="51"/>
      <c r="BE10" s="51"/>
      <c r="BF10" s="51"/>
      <c r="BG10" s="20"/>
      <c r="BH10" s="51"/>
      <c r="BI10" s="20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</row>
    <row r="11" spans="1:102" ht="21.75" customHeight="1" x14ac:dyDescent="0.3">
      <c r="A11" s="194"/>
      <c r="B11" s="194"/>
      <c r="C11" s="194"/>
      <c r="D11" s="194"/>
      <c r="E11" s="190"/>
      <c r="F11" s="190"/>
      <c r="G11" s="190"/>
      <c r="H11" s="196">
        <f>VALUE(DEC2BIN(_xlfn.BITAND( _xlfn.BITRSHIFT( ((BIN2DEC(G9)*16)+(BIN2DEC(H9)*8)+(BIN2DEC(I9)*4)+(BIN2DEC(J9)*2)+(BIN2DEC(K9)*1)) - M10*((BIN2DEC(H10)*8)+(BIN2DEC(I10)*4)+(BIN2DEC(J10)*2)+(BIN2DEC(K10)*1)), 3), 1)))</f>
        <v>0</v>
      </c>
      <c r="I11" s="196">
        <f>VALUE(DEC2BIN(_xlfn.BITAND( _xlfn.BITRSHIFT(((BIN2DEC(G9)*16)+(BIN2DEC(H9)*8)+(BIN2DEC(I9)*4)+(BIN2DEC(J9)*2)+(BIN2DEC(K9)*1)) - M10*((BIN2DEC(H10)*8)+(BIN2DEC(I10)*4)+(BIN2DEC(J10)*2)+(BIN2DEC(K10)*1)), 2), 1)))</f>
        <v>1</v>
      </c>
      <c r="J11" s="196">
        <f>VALUE(DEC2BIN(_xlfn.BITAND( _xlfn.BITRSHIFT( ((BIN2DEC(G9)*16)+(BIN2DEC(H9)*8)+(BIN2DEC(I9)*4)+(BIN2DEC(J9)*2)+(BIN2DEC(K9)*1)) - M10*((BIN2DEC(H10)*8)+(BIN2DEC(I10)*4)+(BIN2DEC(J10)*2)+(BIN2DEC(K10)*1)), 1), 1)))</f>
        <v>0</v>
      </c>
      <c r="K11" s="196">
        <f>VALUE(DEC2BIN(_xlfn.BITAND( _xlfn.BITRSHIFT( ((BIN2DEC(G9)*16)+(BIN2DEC(H9)*8)+(BIN2DEC(I9)*4)+(BIN2DEC(J9)*2)+(BIN2DEC(K9)*1)) - M10*((BIN2DEC(H10)*8)+(BIN2DEC(I10)*4)+(BIN2DEC(J10)*2)+(BIN2DEC(K10)*1)), 0), 1)))</f>
        <v>0</v>
      </c>
      <c r="L11" s="191">
        <f>L5</f>
        <v>0</v>
      </c>
      <c r="M11" s="190"/>
      <c r="N11" s="190"/>
      <c r="O11" s="190"/>
      <c r="P11" s="190"/>
      <c r="Q11" s="190"/>
      <c r="R11" s="194"/>
      <c r="S11" s="194"/>
      <c r="T11" s="194"/>
      <c r="U11" s="194"/>
      <c r="V11" s="194"/>
      <c r="W11" s="194"/>
      <c r="X11" s="194"/>
      <c r="Y11" s="194"/>
      <c r="Z11" s="133"/>
      <c r="AA11" s="143"/>
      <c r="AC11" s="172"/>
      <c r="AD11" s="172"/>
      <c r="AE11" s="172"/>
      <c r="AF11" s="173"/>
      <c r="AG11" s="135"/>
      <c r="AH11" s="135"/>
      <c r="AI11" s="93"/>
      <c r="AJ11" s="136"/>
      <c r="AK11" s="136"/>
      <c r="AL11" s="155"/>
      <c r="AM11" s="155"/>
      <c r="AN11" s="156"/>
      <c r="AO11" s="157"/>
      <c r="AP11" s="157"/>
      <c r="AQ11" s="93"/>
      <c r="AR11" s="26"/>
      <c r="AS11" s="51"/>
      <c r="AT11" s="51"/>
      <c r="AU11" s="26"/>
      <c r="AV11" s="26"/>
      <c r="AW11" s="51"/>
      <c r="AX11" s="26"/>
      <c r="AY11" s="26"/>
      <c r="AZ11" s="19"/>
      <c r="BA11" s="26"/>
      <c r="BB11" s="26"/>
      <c r="BC11" s="51"/>
      <c r="BD11" s="26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</row>
    <row r="12" spans="1:102" ht="21.75" customHeight="1" thickBot="1" x14ac:dyDescent="0.35">
      <c r="A12" s="194"/>
      <c r="B12" s="194"/>
      <c r="C12" s="194"/>
      <c r="D12" s="194"/>
      <c r="E12" s="190"/>
      <c r="F12" s="190"/>
      <c r="G12" s="190"/>
      <c r="H12" s="188" t="s">
        <v>156</v>
      </c>
      <c r="I12" s="195">
        <f>$A$5</f>
        <v>1</v>
      </c>
      <c r="J12" s="195">
        <f>$B$5</f>
        <v>1</v>
      </c>
      <c r="K12" s="195">
        <f>$C$5</f>
        <v>0</v>
      </c>
      <c r="L12" s="195">
        <f>$D$5</f>
        <v>1</v>
      </c>
      <c r="M12" s="197"/>
      <c r="N12" s="197">
        <f>IF( (BIN2DEC(H11)*16)+(BIN2DEC(I11)*8)+(BIN2DEC(J11)*4)+(BIN2DEC(K11)*2)+(BIN2DEC(L11)*1) &gt;= (BIN2DEC(I12)*8)+(BIN2DEC(J12)*4)+(BIN2DEC(K12)*2)+(BIN2DEC(L12)*1), 1, 0)</f>
        <v>0</v>
      </c>
      <c r="O12" s="190"/>
      <c r="P12" s="190"/>
      <c r="Q12" s="190"/>
      <c r="R12" s="194"/>
      <c r="S12" s="194"/>
      <c r="T12" s="194"/>
      <c r="U12" s="194"/>
      <c r="V12" s="194"/>
      <c r="W12" s="194"/>
      <c r="X12" s="194"/>
      <c r="Y12" s="194"/>
      <c r="Z12" s="133"/>
      <c r="AA12" s="143"/>
      <c r="AC12" s="177"/>
      <c r="AD12" s="174"/>
      <c r="AE12" s="179"/>
      <c r="AF12" s="175"/>
      <c r="AG12" s="146"/>
      <c r="AH12" s="135"/>
      <c r="AI12" s="93"/>
      <c r="AJ12" s="136"/>
      <c r="AK12" s="136"/>
      <c r="AL12" s="160"/>
      <c r="AM12" s="155"/>
      <c r="AN12" s="156"/>
      <c r="AO12" s="157"/>
      <c r="AP12" s="157"/>
      <c r="AQ12" s="93"/>
      <c r="AR12" s="19"/>
      <c r="AS12" s="51"/>
      <c r="AT12" s="51"/>
      <c r="AU12" s="51"/>
      <c r="AV12" s="20"/>
      <c r="AW12" s="51"/>
      <c r="AX12" s="20"/>
      <c r="AY12" s="26"/>
      <c r="AZ12" s="26"/>
      <c r="BA12" s="26"/>
      <c r="BB12" s="20"/>
      <c r="BC12" s="51"/>
      <c r="BD12" s="20"/>
      <c r="BE12" s="51"/>
      <c r="BF12" s="19"/>
      <c r="BG12" s="51"/>
      <c r="BH12" s="51"/>
      <c r="BI12" s="51"/>
      <c r="BJ12" s="20"/>
      <c r="BK12" s="51"/>
      <c r="BL12" s="26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20"/>
      <c r="CA12" s="51"/>
      <c r="CB12" s="51"/>
      <c r="CC12" s="51"/>
      <c r="CD12" s="51"/>
      <c r="CE12" s="51"/>
      <c r="CF12" s="20"/>
      <c r="CG12" s="51"/>
      <c r="CH12" s="51"/>
      <c r="CI12" s="51"/>
      <c r="CJ12" s="51"/>
      <c r="CK12" s="51"/>
      <c r="CL12" s="20"/>
      <c r="CM12" s="51"/>
      <c r="CN12" s="70"/>
      <c r="CO12" s="70"/>
      <c r="CP12" s="70"/>
      <c r="CQ12" s="70"/>
      <c r="CR12" s="22"/>
      <c r="CS12" s="70"/>
      <c r="CT12" s="70"/>
      <c r="CU12" s="70"/>
      <c r="CV12" s="70"/>
      <c r="CW12" s="70"/>
      <c r="CX12" s="22"/>
    </row>
    <row r="13" spans="1:102" ht="21.75" customHeight="1" x14ac:dyDescent="0.3">
      <c r="A13" s="194"/>
      <c r="B13" s="194"/>
      <c r="C13" s="194"/>
      <c r="D13" s="194"/>
      <c r="E13" s="190"/>
      <c r="F13" s="190"/>
      <c r="G13" s="190"/>
      <c r="H13" s="190"/>
      <c r="I13" s="196">
        <f>VALUE(DEC2BIN(_xlfn.BITAND( _xlfn.BITRSHIFT( ((BIN2DEC(H11)*16)+(BIN2DEC(I11)*8)+(BIN2DEC(J11)*4)+(BIN2DEC(K11)*2)+(BIN2DEC(L11)*1)) - N12*((BIN2DEC(I12)*8)+(BIN2DEC(J12)*4)+(BIN2DEC(K12)*2)+(BIN2DEC(L12)*1)), 3), 1)))</f>
        <v>1</v>
      </c>
      <c r="J13" s="196">
        <f>VALUE(DEC2BIN(_xlfn.BITAND( _xlfn.BITRSHIFT(((BIN2DEC(H11)*16)+(BIN2DEC(I11)*8)+(BIN2DEC(J11)*4)+(BIN2DEC(K11)*2)+(BIN2DEC(L11)*1)) - N12*((BIN2DEC(I12)*8)+(BIN2DEC(J12)*4)+(BIN2DEC(K12)*2)+(BIN2DEC(L12)*1)), 2), 1)))</f>
        <v>0</v>
      </c>
      <c r="K13" s="196">
        <f>VALUE(DEC2BIN(_xlfn.BITAND( _xlfn.BITRSHIFT(((BIN2DEC(H11)*16)+(BIN2DEC(I11)*8)+(BIN2DEC(J11)*4)+(BIN2DEC(K11)*2)+(BIN2DEC(L11)*1)) - N12*((BIN2DEC(I12)*8)+(BIN2DEC(J12)*4)+(BIN2DEC(K12)*2)+(BIN2DEC(L12)*1)), 1), 1)))</f>
        <v>0</v>
      </c>
      <c r="L13" s="196">
        <f>VALUE(DEC2BIN(_xlfn.BITAND( _xlfn.BITRSHIFT( ((BIN2DEC(H11)*16)+(BIN2DEC(I11)*8)+(BIN2DEC(J11)*4)+(BIN2DEC(K11)*2)+(BIN2DEC(L11)*1)) - N12*((BIN2DEC(I12)*8)+(BIN2DEC(J12)*4)+(BIN2DEC(K12)*2)+(BIN2DEC(L12)*1)), 0), 1)))</f>
        <v>0</v>
      </c>
      <c r="M13" s="191">
        <f>M5</f>
        <v>0</v>
      </c>
      <c r="N13" s="190"/>
      <c r="O13" s="190"/>
      <c r="P13" s="190"/>
      <c r="Q13" s="190"/>
      <c r="R13" s="194"/>
      <c r="S13" s="194"/>
      <c r="T13" s="194"/>
      <c r="U13" s="194"/>
      <c r="V13" s="194"/>
      <c r="W13" s="194"/>
      <c r="X13" s="194"/>
      <c r="Y13" s="194"/>
      <c r="Z13" s="133"/>
      <c r="AA13" s="154"/>
      <c r="AC13" s="147"/>
      <c r="AD13" s="147"/>
      <c r="AE13" s="147"/>
      <c r="AF13" s="147"/>
      <c r="AG13" s="135"/>
      <c r="AH13" s="135"/>
      <c r="AI13" s="93"/>
      <c r="AJ13" s="136"/>
      <c r="AK13" s="136"/>
      <c r="AL13" s="155"/>
      <c r="AM13" s="155"/>
      <c r="AN13" s="13"/>
      <c r="AO13" s="157"/>
      <c r="AP13" s="157"/>
      <c r="AQ13" s="93"/>
      <c r="AR13" s="51"/>
      <c r="AS13" s="51"/>
      <c r="AT13" s="51"/>
      <c r="AU13" s="51"/>
      <c r="AV13" s="51"/>
      <c r="AW13" s="51"/>
      <c r="AX13" s="26"/>
      <c r="AY13" s="26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26"/>
      <c r="BK13" s="51"/>
      <c r="BL13" s="26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</row>
    <row r="14" spans="1:102" ht="21.75" customHeight="1" thickBot="1" x14ac:dyDescent="0.35">
      <c r="A14" s="194"/>
      <c r="B14" s="194"/>
      <c r="C14" s="194"/>
      <c r="D14" s="194"/>
      <c r="E14" s="190"/>
      <c r="F14" s="190"/>
      <c r="G14" s="190"/>
      <c r="H14" s="190"/>
      <c r="I14" s="188" t="s">
        <v>156</v>
      </c>
      <c r="J14" s="195">
        <f>$A$5</f>
        <v>1</v>
      </c>
      <c r="K14" s="195">
        <f>$B$5</f>
        <v>1</v>
      </c>
      <c r="L14" s="195">
        <f>$C$5</f>
        <v>0</v>
      </c>
      <c r="M14" s="195">
        <f>$D$5</f>
        <v>1</v>
      </c>
      <c r="N14" s="197"/>
      <c r="O14" s="197">
        <f>IF( (BIN2DEC(I13)*16)+(BIN2DEC(J13)*8)+(BIN2DEC(K13)*4)+(BIN2DEC(L13)*2)+(BIN2DEC(M13)*1) &gt;= (BIN2DEC(J14)*8)+(BIN2DEC(K14)*4)+(BIN2DEC(L14)*2)+(BIN2DEC(M14)*1), 1, 0)</f>
        <v>1</v>
      </c>
      <c r="P14" s="190"/>
      <c r="Q14" s="190"/>
      <c r="R14" s="194"/>
      <c r="S14" s="194"/>
      <c r="T14" s="194"/>
      <c r="U14" s="194"/>
      <c r="V14" s="194"/>
      <c r="W14" s="194"/>
      <c r="X14" s="194"/>
      <c r="Y14" s="194"/>
      <c r="Z14" s="133"/>
      <c r="AA14" s="133"/>
      <c r="AC14" s="134"/>
      <c r="AD14" s="135"/>
      <c r="AE14" s="135"/>
      <c r="AF14" s="135"/>
      <c r="AG14" s="135"/>
      <c r="AH14" s="135"/>
      <c r="AI14" s="93"/>
      <c r="AJ14" s="136"/>
      <c r="AK14" s="136"/>
      <c r="AL14" s="155"/>
      <c r="AM14" s="155"/>
      <c r="AN14" s="156"/>
      <c r="AO14" s="157"/>
      <c r="AP14" s="157"/>
      <c r="AQ14" s="93"/>
      <c r="AR14" s="51"/>
      <c r="AS14" s="51"/>
      <c r="AT14" s="51"/>
      <c r="AU14" s="20"/>
      <c r="AV14" s="20"/>
      <c r="AW14" s="51"/>
      <c r="AX14" s="51"/>
      <c r="AY14" s="26"/>
      <c r="AZ14" s="51"/>
      <c r="BA14" s="20"/>
      <c r="BB14" s="20"/>
      <c r="BC14" s="51"/>
      <c r="BD14" s="51"/>
      <c r="BE14" s="51"/>
      <c r="BF14" s="51"/>
      <c r="BG14" s="20"/>
      <c r="BH14" s="20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</row>
    <row r="15" spans="1:102" ht="21.75" customHeight="1" x14ac:dyDescent="0.3">
      <c r="A15" s="194"/>
      <c r="B15" s="194"/>
      <c r="C15" s="194"/>
      <c r="D15" s="194"/>
      <c r="E15" s="190"/>
      <c r="F15" s="190"/>
      <c r="G15" s="190"/>
      <c r="H15" s="190"/>
      <c r="I15" s="190"/>
      <c r="J15" s="196">
        <f>VALUE(DEC2BIN(_xlfn.BITAND( _xlfn.BITRSHIFT( ((BIN2DEC(I13)*16)+(BIN2DEC(J13)*8)+(BIN2DEC(K13)*4)+(BIN2DEC(L13)*2)+(BIN2DEC(M13)*1)) - O14*((BIN2DEC(J14)*8)+(BIN2DEC(K14)*4)+(BIN2DEC(L14)*2)+(BIN2DEC(M14)*1)), 3), 1)))</f>
        <v>0</v>
      </c>
      <c r="K15" s="196">
        <f>VALUE(DEC2BIN(_xlfn.BITAND( _xlfn.BITRSHIFT(((BIN2DEC(I13)*16)+(BIN2DEC(J13)*8)+(BIN2DEC(K13)*4)+(BIN2DEC(L13)*2)+(BIN2DEC(M13)*1)) - O14*((BIN2DEC(J14)*8)+(BIN2DEC(K14)*4)+(BIN2DEC(L14)*2)+(BIN2DEC(M14)*1)), 2), 1)))</f>
        <v>0</v>
      </c>
      <c r="L15" s="196">
        <f>VALUE(DEC2BIN(_xlfn.BITAND( _xlfn.BITRSHIFT(((BIN2DEC(I13)*16)+(BIN2DEC(J13)*8)+(BIN2DEC(K13)*4)+(BIN2DEC(L13)*2)+(BIN2DEC(M13)*1)) - O14*((BIN2DEC(J14)*8)+(BIN2DEC(K14)*4)+(BIN2DEC(L14)*2)+(BIN2DEC(M14)*1)), 1), 1)))</f>
        <v>1</v>
      </c>
      <c r="M15" s="196">
        <f>VALUE(DEC2BIN(_xlfn.BITAND( _xlfn.BITRSHIFT( ((BIN2DEC(I13)*16)+(BIN2DEC(J13)*8)+(BIN2DEC(K13)*4)+(BIN2DEC(L13)*2)+(BIN2DEC(M13)*1)) - O14*((BIN2DEC(J14)*8)+(BIN2DEC(K14)*4)+(BIN2DEC(L14)*2)+(BIN2DEC(M14)*1)), 0), 1)))</f>
        <v>1</v>
      </c>
      <c r="N15" s="191">
        <f>N5</f>
        <v>0</v>
      </c>
      <c r="O15" s="190"/>
      <c r="P15" s="190"/>
      <c r="Q15" s="190"/>
      <c r="R15" s="194"/>
      <c r="S15" s="194"/>
      <c r="T15" s="194"/>
      <c r="U15" s="194"/>
      <c r="V15" s="194"/>
      <c r="W15" s="194"/>
      <c r="X15" s="194"/>
      <c r="Y15" s="194"/>
      <c r="Z15" s="133"/>
      <c r="AB15" s="20"/>
      <c r="AC15" s="51"/>
      <c r="AD15" s="19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</row>
    <row r="16" spans="1:102" ht="21.75" customHeight="1" thickBot="1" x14ac:dyDescent="0.35">
      <c r="A16" s="194"/>
      <c r="B16" s="194"/>
      <c r="C16" s="194"/>
      <c r="D16" s="194"/>
      <c r="E16" s="190"/>
      <c r="F16" s="190"/>
      <c r="G16" s="190"/>
      <c r="H16" s="190"/>
      <c r="I16" s="190"/>
      <c r="J16" s="188" t="s">
        <v>156</v>
      </c>
      <c r="K16" s="195">
        <f>$A$5</f>
        <v>1</v>
      </c>
      <c r="L16" s="195">
        <f>$B$5</f>
        <v>1</v>
      </c>
      <c r="M16" s="195">
        <f>$C$5</f>
        <v>0</v>
      </c>
      <c r="N16" s="195">
        <f>$D$5</f>
        <v>1</v>
      </c>
      <c r="O16" s="197"/>
      <c r="P16" s="197">
        <f>IF((BIN2DEC(J15)*16)+(BIN2DEC(K15)*8)+(BIN2DEC(L15)*4)+(BIN2DEC(M15)*2)+(BIN2DEC(N15)*1) &gt;= (BIN2DEC(K16)*8)+(BIN2DEC(L16)*4)+(BIN2DEC(M16)*2)+(BIN2DEC(N16)*1), 1, 0)</f>
        <v>0</v>
      </c>
      <c r="Q16" s="190"/>
      <c r="R16" s="194"/>
      <c r="S16" s="194"/>
      <c r="T16" s="194"/>
      <c r="U16" s="194"/>
      <c r="V16" s="194"/>
      <c r="W16" s="194"/>
      <c r="X16" s="194"/>
      <c r="Y16" s="194"/>
      <c r="Z16" s="133"/>
      <c r="AB16" s="26"/>
      <c r="AC16" s="51"/>
      <c r="AD16" s="19"/>
      <c r="AE16" s="51"/>
      <c r="AF16" s="51"/>
      <c r="AG16" s="51"/>
      <c r="AH16" s="19"/>
      <c r="AI16" s="51"/>
      <c r="AJ16" s="26"/>
      <c r="AK16" s="51"/>
      <c r="AL16" s="20"/>
      <c r="AM16" s="51"/>
      <c r="AN16" s="19"/>
      <c r="AO16" s="51"/>
      <c r="AP16" s="26"/>
      <c r="AQ16" s="51"/>
      <c r="AR16" s="20"/>
      <c r="AS16" s="51"/>
      <c r="AT16" s="19"/>
      <c r="AU16" s="51"/>
      <c r="AV16" s="26"/>
      <c r="AW16" s="51"/>
      <c r="AX16" s="20"/>
      <c r="AY16" s="51"/>
      <c r="AZ16" s="19"/>
      <c r="BA16" s="51"/>
      <c r="BB16" s="26"/>
      <c r="BC16" s="51"/>
      <c r="BD16" s="20"/>
      <c r="BE16" s="51"/>
      <c r="BF16" s="19"/>
      <c r="BG16" s="51"/>
      <c r="BH16" s="26"/>
      <c r="BI16" s="51"/>
      <c r="BJ16" s="20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</row>
    <row r="17" spans="1:91" ht="21.75" customHeight="1" x14ac:dyDescent="0.3">
      <c r="A17" s="194"/>
      <c r="B17" s="194"/>
      <c r="C17" s="194"/>
      <c r="D17" s="194"/>
      <c r="E17" s="190"/>
      <c r="F17" s="190"/>
      <c r="G17" s="190"/>
      <c r="H17" s="190"/>
      <c r="I17" s="190"/>
      <c r="J17" s="190"/>
      <c r="K17" s="196">
        <f>VALUE(DEC2BIN(_xlfn.BITAND( _xlfn.BITRSHIFT( ((BIN2DEC(J15)*16)+(BIN2DEC(K15)*8)+(BIN2DEC(L15)*4)+(BIN2DEC(M15)*2)+(BIN2DEC(N15)*1)) - P16*((BIN2DEC(K16)*8)+(BIN2DEC(L16)*4)+(BIN2DEC(M16)*2)+(BIN2DEC(N16)*1)), 3), 1)))</f>
        <v>0</v>
      </c>
      <c r="L17" s="196">
        <f>VALUE(DEC2BIN(_xlfn.BITAND( _xlfn.BITRSHIFT(((BIN2DEC(J15)*16)+(BIN2DEC(K15)*8)+(BIN2DEC(L15)*4)+(BIN2DEC(M15)*2)+(BIN2DEC(N15)*1)) - P16*((BIN2DEC(K16)*8)+(BIN2DEC(L16)*4)+(BIN2DEC(M16)*2)+(BIN2DEC(N16)*1)), 2), 1)))</f>
        <v>1</v>
      </c>
      <c r="M17" s="196">
        <f>VALUE(DEC2BIN(_xlfn.BITAND( _xlfn.BITRSHIFT( ((BIN2DEC(J15)*16)+(BIN2DEC(K15)*8)+(BIN2DEC(L15)*4)+(BIN2DEC(M15)*2)+(BIN2DEC(N15)*1)) - P16*((BIN2DEC(K16)*8)+(BIN2DEC(L16)*4)+(BIN2DEC(M16)*2)+(BIN2DEC(N16)*1)), 1), 1)))</f>
        <v>1</v>
      </c>
      <c r="N17" s="196">
        <f>VALUE(DEC2BIN(_xlfn.BITAND( _xlfn.BITRSHIFT( ((BIN2DEC(J15)*16)+(BIN2DEC(K15)*8)+(BIN2DEC(L15)*4)+(BIN2DEC(M15)*2)+(BIN2DEC(N15)*1)) - P16*((BIN2DEC(K16)*8)+(BIN2DEC(L16)*4)+(BIN2DEC(M16)*2)+(BIN2DEC(N16)*1)), 0), 1)))</f>
        <v>0</v>
      </c>
      <c r="O17" s="191">
        <f>O5</f>
        <v>1</v>
      </c>
      <c r="P17" s="190"/>
      <c r="Q17" s="190"/>
      <c r="R17" s="194"/>
      <c r="S17" s="194"/>
      <c r="T17" s="194"/>
      <c r="U17" s="194"/>
      <c r="V17" s="194"/>
      <c r="W17" s="194"/>
      <c r="X17" s="194"/>
      <c r="Y17" s="194"/>
      <c r="Z17" s="133"/>
      <c r="AB17" s="51"/>
      <c r="AC17" s="51"/>
      <c r="AD17" s="51"/>
      <c r="AE17" s="51"/>
      <c r="AF17" s="51"/>
      <c r="AG17" s="51"/>
      <c r="AH17" s="51"/>
      <c r="AI17" s="51"/>
      <c r="AJ17" s="26"/>
      <c r="AK17" s="51"/>
      <c r="AL17" s="26"/>
      <c r="AM17" s="51"/>
      <c r="AN17" s="51"/>
      <c r="AO17" s="51"/>
      <c r="AP17" s="26"/>
      <c r="AQ17" s="51"/>
      <c r="AR17" s="26"/>
      <c r="AS17" s="51"/>
      <c r="AT17" s="51"/>
      <c r="AU17" s="51"/>
      <c r="AV17" s="26"/>
      <c r="AW17" s="51"/>
      <c r="AX17" s="26"/>
      <c r="AY17" s="51"/>
      <c r="AZ17" s="51"/>
      <c r="BA17" s="51"/>
      <c r="BB17" s="26"/>
      <c r="BC17" s="51"/>
      <c r="BD17" s="26"/>
      <c r="BE17" s="51"/>
      <c r="BF17" s="51"/>
      <c r="BG17" s="51"/>
      <c r="BH17" s="26"/>
      <c r="BI17" s="51"/>
      <c r="BJ17" s="26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</row>
    <row r="18" spans="1:91" ht="21.75" customHeight="1" thickBot="1" x14ac:dyDescent="0.35">
      <c r="A18" s="194"/>
      <c r="B18" s="194"/>
      <c r="C18" s="194"/>
      <c r="D18" s="194"/>
      <c r="E18" s="190"/>
      <c r="F18" s="190"/>
      <c r="G18" s="190"/>
      <c r="H18" s="190"/>
      <c r="I18" s="190"/>
      <c r="J18" s="190"/>
      <c r="K18" s="188" t="s">
        <v>156</v>
      </c>
      <c r="L18" s="195">
        <f>$A$5</f>
        <v>1</v>
      </c>
      <c r="M18" s="195">
        <f>$B$5</f>
        <v>1</v>
      </c>
      <c r="N18" s="195">
        <f>$C$5</f>
        <v>0</v>
      </c>
      <c r="O18" s="195">
        <f>$D$5</f>
        <v>1</v>
      </c>
      <c r="P18" s="197"/>
      <c r="Q18" s="197">
        <f>IF((BIN2DEC(K17)*16)+(BIN2DEC(L17)*8)+(BIN2DEC(M17)*4)+(BIN2DEC(N17)*2)+(BIN2DEC(O17)*1) &gt;= (BIN2DEC(L18)*8)+(BIN2DEC(M18)*4)+(BIN2DEC(N18)*2)+(BIN2DEC(O18)*1), 1, 0)</f>
        <v>1</v>
      </c>
      <c r="R18" s="194"/>
      <c r="S18" s="194"/>
      <c r="T18" s="194"/>
      <c r="U18" s="194"/>
      <c r="V18" s="194"/>
      <c r="W18" s="194"/>
      <c r="X18" s="194"/>
      <c r="Y18" s="194"/>
      <c r="Z18" s="133"/>
      <c r="AB18" s="51"/>
      <c r="AC18" s="51"/>
      <c r="AD18" s="51"/>
      <c r="AE18" s="51"/>
      <c r="AF18" s="51"/>
      <c r="AG18" s="51"/>
      <c r="AH18" s="51"/>
      <c r="AI18" s="51"/>
      <c r="AJ18" s="19"/>
      <c r="AK18" s="51"/>
      <c r="AL18" s="51"/>
      <c r="AM18" s="51"/>
      <c r="AN18" s="51"/>
      <c r="AO18" s="51"/>
      <c r="AP18" s="19"/>
      <c r="AQ18" s="51"/>
      <c r="AR18" s="51"/>
      <c r="AS18" s="51"/>
      <c r="AT18" s="51"/>
      <c r="AU18" s="51"/>
      <c r="AV18" s="19"/>
      <c r="AW18" s="51"/>
      <c r="AX18" s="51"/>
      <c r="AY18" s="51"/>
      <c r="AZ18" s="51"/>
      <c r="BA18" s="51"/>
      <c r="BB18" s="19"/>
      <c r="BC18" s="51"/>
      <c r="BD18" s="51"/>
      <c r="BE18" s="51"/>
      <c r="BF18" s="51"/>
      <c r="BG18" s="51"/>
      <c r="BH18" s="19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</row>
    <row r="19" spans="1:91" ht="21.75" customHeight="1" x14ac:dyDescent="0.3">
      <c r="A19" s="194"/>
      <c r="B19" s="194"/>
      <c r="C19" s="194"/>
      <c r="D19" s="194"/>
      <c r="E19" s="190"/>
      <c r="F19" s="190"/>
      <c r="G19" s="190"/>
      <c r="H19" s="190"/>
      <c r="I19" s="190"/>
      <c r="J19" s="190"/>
      <c r="K19" s="190"/>
      <c r="L19" s="196">
        <f>VALUE(DEC2BIN(_xlfn.BITAND( _xlfn.BITRSHIFT(((BIN2DEC(K17)*16)+(BIN2DEC(L17)*8)+(BIN2DEC(M17)*4)+(BIN2DEC(N17)*2)+(BIN2DEC(O17)*1)) - Q18*((BIN2DEC(L18)*8)+(BIN2DEC(M18)*4)+(BIN2DEC(N18)*2)+(BIN2DEC(O18)*1)), 3), 1)))</f>
        <v>0</v>
      </c>
      <c r="M19" s="196">
        <f>VALUE(DEC2BIN(_xlfn.BITAND( _xlfn.BITRSHIFT(((BIN2DEC(K17)*16)+(BIN2DEC(L17)*8)+(BIN2DEC(M17)*4)+(BIN2DEC(N17)*2)+(BIN2DEC(O17)*1)) - Q18*((BIN2DEC(L18)*8)+(BIN2DEC(M18)*4)+(BIN2DEC(N18)*2)+(BIN2DEC(O18)*1)), 2), 1)))</f>
        <v>0</v>
      </c>
      <c r="N19" s="196">
        <f>VALUE(DEC2BIN(_xlfn.BITAND( _xlfn.BITRSHIFT( ((BIN2DEC(K17)*16)+(BIN2DEC(L17)*8)+(BIN2DEC(M17)*4)+(BIN2DEC(N17)*2)+(BIN2DEC(O17)*1)) - Q18*((BIN2DEC(L18)*8)+(BIN2DEC(M18)*4)+(BIN2DEC(N18)*2)+(BIN2DEC(O18)*1)), 1), 1)))</f>
        <v>0</v>
      </c>
      <c r="O19" s="196">
        <f>VALUE(DEC2BIN(_xlfn.BITAND( _xlfn.BITRSHIFT( ((BIN2DEC(K17)*16)+(BIN2DEC(L17)*8)+(BIN2DEC(M17)*4)+(BIN2DEC(N17)*2)+(BIN2DEC(O17)*1)) - Q18*((BIN2DEC(L18)*8)+(BIN2DEC(M18)*4)+(BIN2DEC(N18)*2)+(BIN2DEC(O18)*1)), 0), 1)))</f>
        <v>0</v>
      </c>
      <c r="P19" s="191">
        <f>P5</f>
        <v>0</v>
      </c>
      <c r="Q19" s="190"/>
      <c r="R19" s="194"/>
      <c r="S19" s="194"/>
      <c r="T19" s="194"/>
      <c r="U19" s="194"/>
      <c r="V19" s="194"/>
      <c r="W19" s="194"/>
      <c r="X19" s="194"/>
      <c r="Y19" s="194"/>
      <c r="Z19" s="133"/>
      <c r="AB19" s="26"/>
      <c r="AC19" s="26"/>
      <c r="AD19" s="26"/>
      <c r="AE19" s="26"/>
      <c r="AF19" s="26"/>
      <c r="AG19" s="26"/>
      <c r="AH19" s="20"/>
      <c r="AI19" s="51"/>
      <c r="AJ19" s="19"/>
      <c r="AK19" s="51"/>
      <c r="AL19" s="51"/>
      <c r="AM19" s="51"/>
      <c r="AN19" s="20"/>
      <c r="AO19" s="51"/>
      <c r="AP19" s="19"/>
      <c r="AQ19" s="51"/>
      <c r="AR19" s="51"/>
      <c r="AS19" s="51"/>
      <c r="AT19" s="20"/>
      <c r="AU19" s="51"/>
      <c r="AV19" s="19"/>
      <c r="AW19" s="51"/>
      <c r="AX19" s="51"/>
      <c r="AY19" s="51"/>
      <c r="AZ19" s="20"/>
      <c r="BA19" s="51"/>
      <c r="BB19" s="19"/>
      <c r="BC19" s="51"/>
      <c r="BD19" s="51"/>
      <c r="BE19" s="51"/>
      <c r="BF19" s="20"/>
      <c r="BG19" s="51"/>
      <c r="BH19" s="19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20"/>
      <c r="BY19" s="20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</row>
    <row r="20" spans="1:91" ht="21.75" customHeight="1" thickBot="1" x14ac:dyDescent="0.35">
      <c r="A20" s="194"/>
      <c r="B20" s="194"/>
      <c r="C20" s="194"/>
      <c r="D20" s="194"/>
      <c r="E20" s="190"/>
      <c r="F20" s="190"/>
      <c r="G20" s="190"/>
      <c r="H20" s="190"/>
      <c r="I20" s="190"/>
      <c r="J20" s="190"/>
      <c r="K20" s="190"/>
      <c r="L20" s="188" t="s">
        <v>156</v>
      </c>
      <c r="M20" s="195">
        <f>$A$5</f>
        <v>1</v>
      </c>
      <c r="N20" s="195">
        <f>$B$5</f>
        <v>1</v>
      </c>
      <c r="O20" s="195">
        <f>$C$5</f>
        <v>0</v>
      </c>
      <c r="P20" s="195">
        <f>$D$5</f>
        <v>1</v>
      </c>
      <c r="Q20" s="197"/>
      <c r="R20" s="197">
        <f>IF( (BIN2DEC(L19)*16)+(BIN2DEC(M19)*8)+(BIN2DEC(N19)*4)+(BIN2DEC(O19)*2)+(BIN2DEC(P19)*1) &gt;= (BIN2DEC(M20)*8)+(BIN2DEC(N20)*4)+(BIN2DEC(O20)*2)+(BIN2DEC(P20)*1), 1, 0)</f>
        <v>0</v>
      </c>
      <c r="S20" s="194"/>
      <c r="T20" s="194"/>
      <c r="U20" s="194"/>
      <c r="V20" s="194"/>
      <c r="W20" s="194"/>
      <c r="X20" s="194"/>
      <c r="Y20" s="194"/>
      <c r="Z20" s="133"/>
      <c r="AB20" s="26"/>
      <c r="AC20" s="26"/>
      <c r="AD20" s="26"/>
      <c r="AE20" s="26"/>
      <c r="AF20" s="26"/>
      <c r="AG20" s="26"/>
      <c r="AH20" s="26"/>
      <c r="AI20" s="51"/>
      <c r="AJ20" s="19"/>
      <c r="AK20" s="51"/>
      <c r="AL20" s="51"/>
      <c r="AM20" s="51"/>
      <c r="AN20" s="26"/>
      <c r="AO20" s="51"/>
      <c r="AP20" s="19"/>
      <c r="AQ20" s="51"/>
      <c r="AR20" s="51"/>
      <c r="AS20" s="51"/>
      <c r="AT20" s="26"/>
      <c r="AU20" s="51"/>
      <c r="AV20" s="19"/>
      <c r="AW20" s="51"/>
      <c r="AX20" s="51"/>
      <c r="AY20" s="51"/>
      <c r="AZ20" s="26"/>
      <c r="BA20" s="51"/>
      <c r="BB20" s="19"/>
      <c r="BC20" s="51"/>
      <c r="BD20" s="51"/>
      <c r="BE20" s="51"/>
      <c r="BF20" s="26"/>
      <c r="BG20" s="51"/>
      <c r="BH20" s="19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</row>
    <row r="21" spans="1:91" ht="21.75" customHeight="1" x14ac:dyDescent="0.3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 t="s">
        <v>232</v>
      </c>
      <c r="L21" s="194"/>
      <c r="M21" s="196">
        <f>VALUE(DEC2BIN(_xlfn.BITAND( _xlfn.BITRSHIFT( ((BIN2DEC(L19)*16)+(BIN2DEC(M19)*8)+(BIN2DEC(N19)*4)+(BIN2DEC(O19)*2)+(BIN2DEC(P19)*1)) - R20*((BIN2DEC(M20)*8)+(BIN2DEC(N20)*4)+(BIN2DEC(O20)*2)+(BIN2DEC(P20)*1)), 3), 1)))</f>
        <v>0</v>
      </c>
      <c r="N21" s="196">
        <f>VALUE(DEC2BIN(_xlfn.BITAND( _xlfn.BITRSHIFT(((BIN2DEC(L19)*16)+(BIN2DEC(M19)*8)+(BIN2DEC(N19)*4)+(BIN2DEC(O19)*2)+(BIN2DEC(P19)*1)) - R20*((BIN2DEC(M20)*8)+(BIN2DEC(N20)*4)+(BIN2DEC(O20)*2)+(BIN2DEC(P20)*1)), 2), 1)))</f>
        <v>0</v>
      </c>
      <c r="O21" s="196">
        <f>VALUE(DEC2BIN(_xlfn.BITAND( _xlfn.BITRSHIFT( ((BIN2DEC(L19)*16)+(BIN2DEC(M19)*8)+(BIN2DEC(N19)*4)+(BIN2DEC(O19)*2)+(BIN2DEC(P19)*1)) - R20*((BIN2DEC(M20)*8)+(BIN2DEC(N20)*4)+(BIN2DEC(O20)*2)+(BIN2DEC(P20)*1)), 1), 1)))</f>
        <v>0</v>
      </c>
      <c r="P21" s="196">
        <f>VALUE(DEC2BIN(_xlfn.BITAND( _xlfn.BITRSHIFT( ((BIN2DEC(L19)*16)+(BIN2DEC(M19)*8)+(BIN2DEC(N19)*4)+(BIN2DEC(O19)*2)+(BIN2DEC(P19)*1)) - R20*((BIN2DEC(M20)*8)+(BIN2DEC(N20)*4)+(BIN2DEC(O20)*2)+(BIN2DEC(P20)*1)), 0), 1)))</f>
        <v>0</v>
      </c>
      <c r="Q21" s="194"/>
      <c r="R21" s="194"/>
      <c r="S21" s="194"/>
      <c r="T21" s="194"/>
      <c r="U21" s="194"/>
      <c r="V21" s="194"/>
      <c r="W21" s="194"/>
      <c r="X21" s="194"/>
      <c r="Y21" s="194"/>
      <c r="Z21" s="133"/>
      <c r="AB21" s="26"/>
      <c r="AC21" s="26"/>
      <c r="AD21" s="26"/>
      <c r="AE21" s="26"/>
      <c r="AF21" s="26"/>
      <c r="AG21" s="26"/>
      <c r="AH21" s="20"/>
      <c r="AI21" s="26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123"/>
      <c r="BX21" s="51"/>
      <c r="BY21" s="26"/>
      <c r="BZ21" s="51"/>
      <c r="CA21" s="20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</row>
    <row r="22" spans="1:91" ht="15" customHeight="1" x14ac:dyDescent="0.3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AB22" s="26"/>
      <c r="AC22" s="26"/>
      <c r="AD22" s="26"/>
      <c r="AE22" s="26"/>
      <c r="AF22" s="26"/>
      <c r="AG22" s="26"/>
      <c r="AH22" s="26"/>
      <c r="AI22" s="26"/>
      <c r="AJ22" s="51"/>
      <c r="AK22" s="51"/>
      <c r="AL22" s="51"/>
      <c r="AM22" s="51"/>
      <c r="AN22" s="51"/>
      <c r="AO22" s="26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26"/>
      <c r="BB22" s="51"/>
      <c r="BC22" s="51"/>
      <c r="BD22" s="51"/>
      <c r="BE22" s="51"/>
      <c r="BF22" s="26"/>
      <c r="BG22" s="26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26"/>
      <c r="BZ22" s="51"/>
      <c r="CA22" s="26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</row>
    <row r="23" spans="1:91" ht="13.5" customHeight="1" x14ac:dyDescent="0.2">
      <c r="AB23" s="26"/>
      <c r="AC23" s="26"/>
      <c r="AD23" s="26"/>
      <c r="AE23" s="26"/>
      <c r="AF23" s="26"/>
      <c r="AG23" s="26"/>
      <c r="AH23" s="19"/>
      <c r="AI23" s="26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19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</row>
    <row r="24" spans="1:91" ht="12" customHeight="1" x14ac:dyDescent="0.2">
      <c r="AB24" s="26"/>
      <c r="AC24" s="26"/>
      <c r="AD24" s="26"/>
      <c r="AE24" s="26"/>
      <c r="AF24" s="26"/>
      <c r="AG24" s="26"/>
      <c r="AH24" s="26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26"/>
      <c r="BK24" s="51"/>
      <c r="BL24" s="51"/>
      <c r="BM24" s="51"/>
      <c r="BN24" s="51"/>
      <c r="BO24" s="51"/>
      <c r="BP24" s="26"/>
      <c r="BQ24" s="51"/>
      <c r="BR24" s="51"/>
      <c r="BS24" s="51"/>
      <c r="BT24" s="51"/>
      <c r="BU24" s="51"/>
      <c r="BV24" s="51"/>
      <c r="BW24" s="20"/>
      <c r="BX24" s="51"/>
      <c r="BY24" s="19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</row>
    <row r="25" spans="1:91" ht="12" customHeight="1" x14ac:dyDescent="0.2">
      <c r="AB25" s="26"/>
      <c r="AC25" s="26"/>
      <c r="AD25" s="26"/>
      <c r="AE25" s="26"/>
      <c r="AF25" s="26"/>
      <c r="AG25" s="26"/>
      <c r="AH25" s="26"/>
      <c r="AI25" s="51"/>
      <c r="AJ25" s="51"/>
      <c r="AK25" s="51"/>
      <c r="AL25" s="51"/>
      <c r="AM25" s="51"/>
      <c r="AN25" s="51"/>
      <c r="AO25" s="20"/>
      <c r="AP25" s="20"/>
      <c r="AQ25" s="51"/>
      <c r="AR25" s="51"/>
      <c r="AS25" s="51"/>
      <c r="AT25" s="51"/>
      <c r="AU25" s="20"/>
      <c r="AV25" s="20"/>
      <c r="AW25" s="51"/>
      <c r="AX25" s="51"/>
      <c r="AY25" s="51"/>
      <c r="AZ25" s="51"/>
      <c r="BA25" s="20"/>
      <c r="BB25" s="20"/>
      <c r="BC25" s="51"/>
      <c r="BD25" s="51"/>
      <c r="BE25" s="51"/>
      <c r="BF25" s="51"/>
      <c r="BG25" s="20"/>
      <c r="BH25" s="20"/>
      <c r="BI25" s="51"/>
      <c r="BJ25" s="51"/>
      <c r="BK25" s="51"/>
      <c r="BL25" s="51"/>
      <c r="BM25" s="20"/>
      <c r="BN25" s="20"/>
      <c r="BO25" s="51"/>
      <c r="BP25" s="51"/>
      <c r="BQ25" s="51"/>
      <c r="BR25" s="51"/>
      <c r="BS25" s="51"/>
      <c r="BT25" s="51"/>
      <c r="BU25" s="51"/>
      <c r="BV25" s="51"/>
      <c r="BW25" s="26"/>
      <c r="BX25" s="51"/>
      <c r="BY25" s="19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</row>
    <row r="26" spans="1:91" ht="12" customHeight="1" x14ac:dyDescent="0.2">
      <c r="AB26" s="26"/>
      <c r="AC26" s="26"/>
      <c r="AD26" s="26"/>
      <c r="AE26" s="26"/>
      <c r="AF26" s="26"/>
      <c r="AG26" s="26"/>
      <c r="AH26" s="26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</row>
    <row r="27" spans="1:91" ht="12" customHeight="1" x14ac:dyDescent="0.2">
      <c r="AB27" s="26"/>
      <c r="AC27" s="26"/>
      <c r="AD27" s="26"/>
      <c r="AE27" s="26"/>
      <c r="AF27" s="26"/>
      <c r="AG27" s="26"/>
      <c r="AH27" s="26"/>
      <c r="AI27" s="51"/>
      <c r="AJ27" s="51"/>
      <c r="AK27" s="51"/>
      <c r="AL27" s="51"/>
      <c r="AM27" s="51"/>
      <c r="AN27" s="19"/>
      <c r="AO27" s="51"/>
      <c r="AP27" s="26"/>
      <c r="AQ27" s="51"/>
      <c r="AR27" s="20"/>
      <c r="AS27" s="51"/>
      <c r="AT27" s="19"/>
      <c r="AU27" s="51"/>
      <c r="AV27" s="26"/>
      <c r="AW27" s="51"/>
      <c r="AX27" s="20"/>
      <c r="AY27" s="51"/>
      <c r="AZ27" s="19"/>
      <c r="BA27" s="51"/>
      <c r="BB27" s="26"/>
      <c r="BC27" s="51"/>
      <c r="BD27" s="20"/>
      <c r="BE27" s="51"/>
      <c r="BF27" s="19"/>
      <c r="BG27" s="51"/>
      <c r="BH27" s="26"/>
      <c r="BI27" s="51"/>
      <c r="BJ27" s="20"/>
      <c r="BK27" s="51"/>
      <c r="BL27" s="19"/>
      <c r="BM27" s="51"/>
      <c r="BN27" s="26"/>
      <c r="BO27" s="51"/>
      <c r="BP27" s="20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</row>
    <row r="28" spans="1:91" ht="12" customHeight="1" x14ac:dyDescent="0.2">
      <c r="AB28" s="26"/>
      <c r="AC28" s="26"/>
      <c r="AD28" s="26"/>
      <c r="AE28" s="26"/>
      <c r="AF28" s="26"/>
      <c r="AG28" s="26"/>
      <c r="AH28" s="26"/>
      <c r="AI28" s="51"/>
      <c r="AJ28" s="51"/>
      <c r="AK28" s="51"/>
      <c r="AL28" s="51"/>
      <c r="AM28" s="51"/>
      <c r="AN28" s="51"/>
      <c r="AO28" s="51"/>
      <c r="AP28" s="26"/>
      <c r="AQ28" s="51"/>
      <c r="AR28" s="26"/>
      <c r="AS28" s="51"/>
      <c r="AT28" s="51"/>
      <c r="AU28" s="51"/>
      <c r="AV28" s="26"/>
      <c r="AW28" s="51"/>
      <c r="AX28" s="26"/>
      <c r="AY28" s="51"/>
      <c r="AZ28" s="51"/>
      <c r="BA28" s="51"/>
      <c r="BB28" s="26"/>
      <c r="BC28" s="51"/>
      <c r="BD28" s="26"/>
      <c r="BE28" s="51"/>
      <c r="BF28" s="51"/>
      <c r="BG28" s="51"/>
      <c r="BH28" s="26"/>
      <c r="BI28" s="51"/>
      <c r="BJ28" s="26"/>
      <c r="BK28" s="51"/>
      <c r="BL28" s="51"/>
      <c r="BM28" s="51"/>
      <c r="BN28" s="26"/>
      <c r="BO28" s="51"/>
      <c r="BP28" s="26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</row>
    <row r="29" spans="1:91" ht="12" customHeight="1" x14ac:dyDescent="0.2">
      <c r="AB29" s="26"/>
      <c r="AC29" s="26"/>
      <c r="AD29" s="26"/>
      <c r="AE29" s="26"/>
      <c r="AF29" s="26"/>
      <c r="AG29" s="26"/>
      <c r="AH29" s="26"/>
      <c r="AI29" s="51"/>
      <c r="AJ29" s="51"/>
      <c r="AK29" s="51"/>
      <c r="AL29" s="51"/>
      <c r="AM29" s="51"/>
      <c r="AN29" s="51"/>
      <c r="AO29" s="51"/>
      <c r="AP29" s="19"/>
      <c r="AQ29" s="51"/>
      <c r="AR29" s="51"/>
      <c r="AS29" s="51"/>
      <c r="AT29" s="51"/>
      <c r="AU29" s="51"/>
      <c r="AV29" s="19"/>
      <c r="AW29" s="51"/>
      <c r="AX29" s="51"/>
      <c r="AY29" s="51"/>
      <c r="AZ29" s="51"/>
      <c r="BA29" s="51"/>
      <c r="BB29" s="19"/>
      <c r="BC29" s="51"/>
      <c r="BD29" s="51"/>
      <c r="BE29" s="51"/>
      <c r="BF29" s="51"/>
      <c r="BG29" s="51"/>
      <c r="BH29" s="19"/>
      <c r="BI29" s="51"/>
      <c r="BJ29" s="51"/>
      <c r="BK29" s="51"/>
      <c r="BL29" s="51"/>
      <c r="BM29" s="51"/>
      <c r="BN29" s="19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</row>
    <row r="30" spans="1:91" ht="12" customHeight="1" x14ac:dyDescent="0.2">
      <c r="AB30" s="26"/>
      <c r="AC30" s="26"/>
      <c r="AD30" s="26"/>
      <c r="AE30" s="26"/>
      <c r="AF30" s="26"/>
      <c r="AG30" s="26"/>
      <c r="AH30" s="26"/>
      <c r="AI30" s="51"/>
      <c r="AJ30" s="51"/>
      <c r="AK30" s="51"/>
      <c r="AL30" s="51"/>
      <c r="AM30" s="51"/>
      <c r="AN30" s="20"/>
      <c r="AO30" s="51"/>
      <c r="AP30" s="19"/>
      <c r="AQ30" s="51"/>
      <c r="AR30" s="51"/>
      <c r="AS30" s="51"/>
      <c r="AT30" s="20"/>
      <c r="AU30" s="51"/>
      <c r="AV30" s="19"/>
      <c r="AW30" s="51"/>
      <c r="AX30" s="51"/>
      <c r="AY30" s="51"/>
      <c r="AZ30" s="20"/>
      <c r="BA30" s="51"/>
      <c r="BB30" s="19"/>
      <c r="BC30" s="51"/>
      <c r="BD30" s="51"/>
      <c r="BE30" s="51"/>
      <c r="BF30" s="20"/>
      <c r="BG30" s="51"/>
      <c r="BH30" s="19"/>
      <c r="BI30" s="51"/>
      <c r="BJ30" s="51"/>
      <c r="BK30" s="51"/>
      <c r="BL30" s="20"/>
      <c r="BM30" s="51"/>
      <c r="BN30" s="19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</row>
    <row r="31" spans="1:91" ht="12" customHeight="1" x14ac:dyDescent="0.2">
      <c r="AB31" s="26"/>
      <c r="AC31" s="26"/>
      <c r="AD31" s="26"/>
      <c r="AE31" s="26"/>
      <c r="AF31" s="26"/>
      <c r="AG31" s="26"/>
      <c r="AH31" s="26"/>
      <c r="AI31" s="51"/>
      <c r="AJ31" s="51"/>
      <c r="AK31" s="51"/>
      <c r="AL31" s="51"/>
      <c r="AM31" s="51"/>
      <c r="AN31" s="26"/>
      <c r="AO31" s="51"/>
      <c r="AP31" s="19"/>
      <c r="AQ31" s="51"/>
      <c r="AR31" s="51"/>
      <c r="AS31" s="51"/>
      <c r="AT31" s="26"/>
      <c r="AU31" s="51"/>
      <c r="AV31" s="19"/>
      <c r="AW31" s="51"/>
      <c r="AX31" s="51"/>
      <c r="AY31" s="51"/>
      <c r="AZ31" s="26"/>
      <c r="BA31" s="51"/>
      <c r="BB31" s="19"/>
      <c r="BC31" s="51"/>
      <c r="BD31" s="51"/>
      <c r="BE31" s="51"/>
      <c r="BF31" s="26"/>
      <c r="BG31" s="51"/>
      <c r="BH31" s="19"/>
      <c r="BI31" s="51"/>
      <c r="BJ31" s="51"/>
      <c r="BK31" s="51"/>
      <c r="BL31" s="26"/>
      <c r="BM31" s="51"/>
      <c r="BN31" s="19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</row>
    <row r="32" spans="1:91" ht="12" customHeight="1" x14ac:dyDescent="0.2">
      <c r="AB32" s="26"/>
      <c r="AC32" s="26"/>
      <c r="AD32" s="26"/>
      <c r="AE32" s="26"/>
      <c r="AF32" s="26"/>
      <c r="AG32" s="26"/>
      <c r="AH32" s="26"/>
      <c r="AI32" s="51"/>
      <c r="AJ32" s="51"/>
      <c r="AK32" s="51"/>
      <c r="AL32" s="51"/>
      <c r="AM32" s="26"/>
      <c r="AN32" s="20"/>
      <c r="AO32" s="26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</row>
    <row r="33" spans="28:91" ht="12" customHeight="1" x14ac:dyDescent="0.2">
      <c r="AB33" s="26"/>
      <c r="AC33" s="26"/>
      <c r="AD33" s="26"/>
      <c r="AE33" s="26"/>
      <c r="AF33" s="26"/>
      <c r="AG33" s="26"/>
      <c r="AH33" s="26"/>
      <c r="AI33" s="51"/>
      <c r="AJ33" s="51"/>
      <c r="AK33" s="51"/>
      <c r="AL33" s="51"/>
      <c r="AM33" s="26"/>
      <c r="AN33" s="26"/>
      <c r="AO33" s="26"/>
      <c r="AP33" s="51"/>
      <c r="AQ33" s="51"/>
      <c r="AR33" s="51"/>
      <c r="AS33" s="51"/>
      <c r="AT33" s="51"/>
      <c r="AU33" s="26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26"/>
      <c r="BN33" s="51"/>
      <c r="BO33" s="51"/>
      <c r="BP33" s="51"/>
      <c r="BQ33" s="51"/>
      <c r="BR33" s="51"/>
      <c r="BS33" s="26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</row>
    <row r="34" spans="28:91" ht="12" customHeight="1" x14ac:dyDescent="0.2">
      <c r="AB34" s="26"/>
      <c r="AC34" s="26"/>
      <c r="AD34" s="26"/>
      <c r="AE34" s="26"/>
      <c r="AF34" s="26"/>
      <c r="AG34" s="26"/>
      <c r="AH34" s="26"/>
      <c r="AI34" s="51"/>
      <c r="AJ34" s="51"/>
      <c r="AK34" s="51"/>
      <c r="AL34" s="51"/>
      <c r="AM34" s="26"/>
      <c r="AN34" s="19"/>
      <c r="AO34" s="26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</row>
    <row r="35" spans="28:91" ht="12" customHeight="1" x14ac:dyDescent="0.2"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26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</row>
    <row r="36" spans="28:91" ht="12" customHeight="1" x14ac:dyDescent="0.2"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20"/>
      <c r="AV36" s="20"/>
      <c r="AW36" s="51"/>
      <c r="AX36" s="51"/>
      <c r="AY36" s="51"/>
      <c r="AZ36" s="51"/>
      <c r="BA36" s="20"/>
      <c r="BB36" s="20"/>
      <c r="BC36" s="51"/>
      <c r="BD36" s="51"/>
      <c r="BE36" s="51"/>
      <c r="BF36" s="51"/>
      <c r="BG36" s="20"/>
      <c r="BH36" s="20"/>
      <c r="BI36" s="51"/>
      <c r="BJ36" s="51"/>
      <c r="BK36" s="51"/>
      <c r="BL36" s="51"/>
      <c r="BM36" s="20"/>
      <c r="BN36" s="20"/>
      <c r="BO36" s="51"/>
      <c r="BP36" s="51"/>
      <c r="BQ36" s="51"/>
      <c r="BR36" s="51"/>
      <c r="BS36" s="20"/>
      <c r="BT36" s="20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</row>
    <row r="37" spans="28:91" ht="12" customHeight="1" x14ac:dyDescent="0.2"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</row>
    <row r="38" spans="28:91" ht="12" customHeight="1" x14ac:dyDescent="0.2"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123"/>
      <c r="AU38" s="51"/>
      <c r="AV38" s="26"/>
      <c r="AW38" s="51"/>
      <c r="AX38" s="20"/>
      <c r="AY38" s="51"/>
      <c r="AZ38" s="123"/>
      <c r="BA38" s="51"/>
      <c r="BB38" s="26"/>
      <c r="BC38" s="51"/>
      <c r="BD38" s="20"/>
      <c r="BE38" s="51"/>
      <c r="BF38" s="123"/>
      <c r="BG38" s="51"/>
      <c r="BH38" s="26"/>
      <c r="BI38" s="51"/>
      <c r="BJ38" s="20"/>
      <c r="BK38" s="51"/>
      <c r="BL38" s="123"/>
      <c r="BM38" s="51"/>
      <c r="BN38" s="26"/>
      <c r="BO38" s="51"/>
      <c r="BP38" s="20"/>
      <c r="BQ38" s="51"/>
      <c r="BR38" s="123"/>
      <c r="BS38" s="51"/>
      <c r="BT38" s="26"/>
      <c r="BU38" s="51"/>
      <c r="BV38" s="20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</row>
    <row r="39" spans="28:91" ht="12" customHeight="1" x14ac:dyDescent="0.2"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26"/>
      <c r="AW39" s="51"/>
      <c r="AX39" s="26"/>
      <c r="AY39" s="51"/>
      <c r="AZ39" s="51"/>
      <c r="BA39" s="51"/>
      <c r="BB39" s="26"/>
      <c r="BC39" s="51"/>
      <c r="BD39" s="26"/>
      <c r="BE39" s="51"/>
      <c r="BF39" s="51"/>
      <c r="BG39" s="51"/>
      <c r="BH39" s="26"/>
      <c r="BI39" s="51"/>
      <c r="BJ39" s="26"/>
      <c r="BK39" s="51"/>
      <c r="BL39" s="51"/>
      <c r="BM39" s="51"/>
      <c r="BN39" s="26"/>
      <c r="BO39" s="51"/>
      <c r="BP39" s="26"/>
      <c r="BQ39" s="51"/>
      <c r="BR39" s="51"/>
      <c r="BS39" s="51"/>
      <c r="BT39" s="26"/>
      <c r="BU39" s="51"/>
      <c r="BV39" s="26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</row>
    <row r="40" spans="28:91" ht="12" customHeight="1" x14ac:dyDescent="0.2"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19"/>
      <c r="AW40" s="51"/>
      <c r="AX40" s="51"/>
      <c r="AY40" s="51"/>
      <c r="AZ40" s="51"/>
      <c r="BA40" s="51"/>
      <c r="BB40" s="19"/>
      <c r="BC40" s="51"/>
      <c r="BD40" s="51"/>
      <c r="BE40" s="51"/>
      <c r="BF40" s="51"/>
      <c r="BG40" s="51"/>
      <c r="BH40" s="19"/>
      <c r="BI40" s="51"/>
      <c r="BJ40" s="51"/>
      <c r="BK40" s="51"/>
      <c r="BL40" s="51"/>
      <c r="BM40" s="51"/>
      <c r="BN40" s="19"/>
      <c r="BO40" s="51"/>
      <c r="BP40" s="51"/>
      <c r="BQ40" s="51"/>
      <c r="BR40" s="51"/>
      <c r="BS40" s="51"/>
      <c r="BT40" s="19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</row>
    <row r="41" spans="28:91" ht="12" customHeight="1" x14ac:dyDescent="0.2"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20"/>
      <c r="AU41" s="51"/>
      <c r="AV41" s="19"/>
      <c r="AW41" s="51"/>
      <c r="AX41" s="51"/>
      <c r="AY41" s="51"/>
      <c r="AZ41" s="20"/>
      <c r="BA41" s="51"/>
      <c r="BB41" s="19"/>
      <c r="BC41" s="51"/>
      <c r="BD41" s="51"/>
      <c r="BE41" s="51"/>
      <c r="BF41" s="20"/>
      <c r="BG41" s="51"/>
      <c r="BH41" s="19"/>
      <c r="BI41" s="51"/>
      <c r="BJ41" s="51"/>
      <c r="BK41" s="51"/>
      <c r="BL41" s="20"/>
      <c r="BM41" s="51"/>
      <c r="BN41" s="19"/>
      <c r="BO41" s="51"/>
      <c r="BP41" s="51"/>
      <c r="BQ41" s="51"/>
      <c r="BR41" s="20"/>
      <c r="BS41" s="51"/>
      <c r="BT41" s="19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</row>
    <row r="42" spans="28:91" ht="12" customHeight="1" x14ac:dyDescent="0.2"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26"/>
      <c r="AU42" s="51"/>
      <c r="AV42" s="19"/>
      <c r="AW42" s="51"/>
      <c r="AX42" s="51"/>
      <c r="AY42" s="51"/>
      <c r="AZ42" s="26"/>
      <c r="BA42" s="51"/>
      <c r="BB42" s="19"/>
      <c r="BC42" s="51"/>
      <c r="BD42" s="51"/>
      <c r="BE42" s="51"/>
      <c r="BF42" s="26"/>
      <c r="BG42" s="51"/>
      <c r="BH42" s="19"/>
      <c r="BI42" s="51"/>
      <c r="BJ42" s="51"/>
      <c r="BK42" s="51"/>
      <c r="BL42" s="26"/>
      <c r="BM42" s="51"/>
      <c r="BN42" s="19"/>
      <c r="BO42" s="51"/>
      <c r="BP42" s="51"/>
      <c r="BQ42" s="51"/>
      <c r="BR42" s="26"/>
      <c r="BS42" s="51"/>
      <c r="BT42" s="19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</row>
    <row r="43" spans="28:91" ht="12" customHeight="1" x14ac:dyDescent="0.2">
      <c r="AC43" s="51"/>
      <c r="AD43" s="46"/>
      <c r="AE43" s="46"/>
      <c r="AF43" s="46"/>
      <c r="AG43" s="46"/>
      <c r="AH43" s="46"/>
      <c r="AI43" s="46"/>
      <c r="AJ43" s="46"/>
      <c r="AK43" s="51"/>
      <c r="AL43" s="51"/>
      <c r="AM43" s="51"/>
      <c r="AN43" s="51"/>
      <c r="AO43" s="51"/>
      <c r="AP43" s="51"/>
      <c r="AQ43" s="51"/>
      <c r="AR43" s="51"/>
      <c r="AS43" s="26"/>
      <c r="AT43" s="20"/>
      <c r="AU43" s="26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</row>
    <row r="44" spans="28:91" ht="12" customHeight="1" x14ac:dyDescent="0.2">
      <c r="AC44" s="26"/>
      <c r="AD44" s="49"/>
      <c r="AE44" s="20"/>
      <c r="AF44" s="20"/>
      <c r="AG44" s="20"/>
      <c r="AH44" s="21"/>
      <c r="AI44" s="21"/>
      <c r="AJ44" s="21"/>
      <c r="AK44" s="26"/>
      <c r="AL44" s="51"/>
      <c r="AM44" s="51"/>
      <c r="AN44" s="51"/>
      <c r="AO44" s="51"/>
      <c r="AP44" s="51"/>
      <c r="AQ44" s="51"/>
      <c r="AR44" s="51"/>
      <c r="AS44" s="26"/>
      <c r="AT44" s="26"/>
      <c r="AU44" s="26"/>
      <c r="AV44" s="51"/>
      <c r="AW44" s="51"/>
      <c r="AX44" s="51"/>
      <c r="AY44" s="51"/>
      <c r="AZ44" s="51"/>
      <c r="BA44" s="26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26"/>
      <c r="BZ44" s="51"/>
      <c r="CA44" s="51"/>
      <c r="CB44" s="51"/>
      <c r="CC44" s="51"/>
      <c r="CD44" s="51"/>
      <c r="CE44" s="26"/>
      <c r="CF44" s="51"/>
      <c r="CG44" s="51"/>
      <c r="CH44" s="51"/>
      <c r="CI44" s="51"/>
      <c r="CJ44" s="51"/>
      <c r="CK44" s="51"/>
      <c r="CL44" s="51"/>
      <c r="CM44" s="51"/>
    </row>
    <row r="45" spans="28:91" ht="12" customHeight="1" x14ac:dyDescent="0.2">
      <c r="AC45" s="26"/>
      <c r="AD45" s="49"/>
      <c r="AE45" s="20"/>
      <c r="AF45" s="20"/>
      <c r="AG45" s="20"/>
      <c r="AH45" s="21"/>
      <c r="AI45" s="21"/>
      <c r="AJ45" s="21"/>
      <c r="AK45" s="26"/>
      <c r="AL45" s="51"/>
      <c r="AM45" s="51"/>
      <c r="AN45" s="51"/>
      <c r="AO45" s="51"/>
      <c r="AP45" s="51"/>
      <c r="AQ45" s="51"/>
      <c r="AR45" s="51"/>
      <c r="AS45" s="26"/>
      <c r="AT45" s="19"/>
      <c r="AU45" s="26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</row>
    <row r="46" spans="28:91" ht="12" customHeight="1" x14ac:dyDescent="0.2">
      <c r="AC46" s="26"/>
      <c r="AD46" s="49"/>
      <c r="AE46" s="20"/>
      <c r="AF46" s="20"/>
      <c r="AG46" s="20"/>
      <c r="AH46" s="21"/>
      <c r="AI46" s="21"/>
      <c r="AJ46" s="21"/>
      <c r="AK46" s="26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26"/>
      <c r="CC46" s="51"/>
      <c r="CD46" s="51"/>
      <c r="CE46" s="51"/>
      <c r="CF46" s="51"/>
      <c r="CG46" s="51"/>
      <c r="CH46" s="26"/>
      <c r="CI46" s="51"/>
      <c r="CJ46" s="51"/>
      <c r="CK46" s="51"/>
      <c r="CL46" s="51"/>
      <c r="CM46" s="51"/>
    </row>
    <row r="47" spans="28:91" ht="12" customHeight="1" x14ac:dyDescent="0.2">
      <c r="AC47" s="26"/>
      <c r="AD47" s="49"/>
      <c r="AE47" s="20"/>
      <c r="AF47" s="20"/>
      <c r="AG47" s="20"/>
      <c r="AH47" s="21"/>
      <c r="AI47" s="21"/>
      <c r="AJ47" s="21"/>
      <c r="AK47" s="26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20"/>
      <c r="BB47" s="20"/>
      <c r="BC47" s="51"/>
      <c r="BD47" s="51"/>
      <c r="BE47" s="51"/>
      <c r="BF47" s="51"/>
      <c r="BG47" s="20"/>
      <c r="BH47" s="20"/>
      <c r="BI47" s="51"/>
      <c r="BJ47" s="51"/>
      <c r="BK47" s="51"/>
      <c r="BL47" s="51"/>
      <c r="BM47" s="20"/>
      <c r="BN47" s="20"/>
      <c r="BO47" s="51"/>
      <c r="BP47" s="51"/>
      <c r="BQ47" s="51"/>
      <c r="BR47" s="51"/>
      <c r="BS47" s="20"/>
      <c r="BT47" s="20"/>
      <c r="BU47" s="51"/>
      <c r="BV47" s="51"/>
      <c r="BW47" s="51"/>
      <c r="BX47" s="51"/>
      <c r="BY47" s="20"/>
      <c r="BZ47" s="20"/>
      <c r="CA47" s="51"/>
      <c r="CB47" s="51"/>
      <c r="CC47" s="51"/>
      <c r="CD47" s="51"/>
      <c r="CE47" s="20"/>
      <c r="CF47" s="20"/>
      <c r="CG47" s="51"/>
      <c r="CH47" s="51"/>
      <c r="CI47" s="51"/>
      <c r="CJ47" s="51"/>
      <c r="CK47" s="51"/>
      <c r="CL47" s="51"/>
      <c r="CM47" s="51"/>
    </row>
    <row r="48" spans="28:91" ht="12" customHeight="1" x14ac:dyDescent="0.2">
      <c r="AC48" s="26"/>
      <c r="AD48" s="49"/>
      <c r="AE48" s="20"/>
      <c r="AF48" s="20"/>
      <c r="AG48" s="20"/>
      <c r="AH48" s="21"/>
      <c r="AI48" s="21"/>
      <c r="AJ48" s="21"/>
      <c r="AK48" s="26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</row>
    <row r="49" spans="29:99" ht="12" customHeight="1" x14ac:dyDescent="0.2">
      <c r="AC49" s="26"/>
      <c r="AD49" s="49"/>
      <c r="AE49" s="20"/>
      <c r="AF49" s="20"/>
      <c r="AG49" s="20"/>
      <c r="AH49" s="21"/>
      <c r="AI49" s="21"/>
      <c r="AJ49" s="21"/>
      <c r="AK49" s="26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123"/>
      <c r="BA49" s="51"/>
      <c r="BB49" s="26"/>
      <c r="BC49" s="51"/>
      <c r="BD49" s="20"/>
      <c r="BE49" s="51"/>
      <c r="BF49" s="123"/>
      <c r="BG49" s="51"/>
      <c r="BH49" s="26"/>
      <c r="BI49" s="51"/>
      <c r="BJ49" s="20"/>
      <c r="BK49" s="51"/>
      <c r="BL49" s="123"/>
      <c r="BM49" s="51"/>
      <c r="BN49" s="26"/>
      <c r="BO49" s="51"/>
      <c r="BP49" s="20"/>
      <c r="BQ49" s="51"/>
      <c r="BR49" s="123"/>
      <c r="BS49" s="51"/>
      <c r="BT49" s="26"/>
      <c r="BU49" s="51"/>
      <c r="BV49" s="20"/>
      <c r="BW49" s="51"/>
      <c r="BX49" s="123"/>
      <c r="BY49" s="51"/>
      <c r="BZ49" s="26"/>
      <c r="CA49" s="51"/>
      <c r="CB49" s="20"/>
      <c r="CC49" s="51"/>
      <c r="CD49" s="123"/>
      <c r="CE49" s="51"/>
      <c r="CF49" s="26"/>
      <c r="CG49" s="51"/>
      <c r="CH49" s="20"/>
      <c r="CI49" s="51"/>
      <c r="CJ49" s="51"/>
      <c r="CK49" s="51"/>
      <c r="CL49" s="51"/>
      <c r="CM49" s="51"/>
    </row>
    <row r="50" spans="29:99" ht="12" customHeight="1" x14ac:dyDescent="0.2">
      <c r="AC50" s="26"/>
      <c r="AD50" s="49"/>
      <c r="AE50" s="20"/>
      <c r="AF50" s="20"/>
      <c r="AG50" s="20"/>
      <c r="AH50" s="21"/>
      <c r="AI50" s="21"/>
      <c r="AJ50" s="21"/>
      <c r="AK50" s="26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26"/>
      <c r="BC50" s="51"/>
      <c r="BD50" s="26"/>
      <c r="BE50" s="51"/>
      <c r="BF50" s="51"/>
      <c r="BG50" s="51"/>
      <c r="BH50" s="26"/>
      <c r="BI50" s="51"/>
      <c r="BJ50" s="26"/>
      <c r="BK50" s="51"/>
      <c r="BL50" s="51"/>
      <c r="BM50" s="51"/>
      <c r="BN50" s="26"/>
      <c r="BO50" s="51"/>
      <c r="BP50" s="26"/>
      <c r="BQ50" s="51"/>
      <c r="BR50" s="51"/>
      <c r="BS50" s="51"/>
      <c r="BT50" s="26"/>
      <c r="BU50" s="51"/>
      <c r="BV50" s="26"/>
      <c r="BW50" s="51"/>
      <c r="BX50" s="51"/>
      <c r="BY50" s="51"/>
      <c r="BZ50" s="26"/>
      <c r="CA50" s="51"/>
      <c r="CB50" s="26"/>
      <c r="CC50" s="51"/>
      <c r="CD50" s="51"/>
      <c r="CE50" s="51"/>
      <c r="CF50" s="26"/>
      <c r="CG50" s="51"/>
      <c r="CH50" s="26"/>
      <c r="CI50" s="51"/>
      <c r="CJ50" s="51"/>
      <c r="CK50" s="51"/>
      <c r="CL50" s="51"/>
      <c r="CM50" s="51"/>
    </row>
    <row r="51" spans="29:99" ht="12" customHeight="1" x14ac:dyDescent="0.2">
      <c r="AC51" s="26"/>
      <c r="AD51" s="49"/>
      <c r="AE51" s="20"/>
      <c r="AF51" s="20"/>
      <c r="AG51" s="20"/>
      <c r="AH51" s="21"/>
      <c r="AI51" s="21"/>
      <c r="AJ51" s="21"/>
      <c r="AK51" s="26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19"/>
      <c r="BC51" s="51"/>
      <c r="BD51" s="51"/>
      <c r="BE51" s="51"/>
      <c r="BF51" s="51"/>
      <c r="BG51" s="51"/>
      <c r="BH51" s="19"/>
      <c r="BI51" s="51"/>
      <c r="BJ51" s="51"/>
      <c r="BK51" s="51"/>
      <c r="BL51" s="51"/>
      <c r="BM51" s="51"/>
      <c r="BN51" s="19"/>
      <c r="BO51" s="51"/>
      <c r="BP51" s="51"/>
      <c r="BQ51" s="51"/>
      <c r="BR51" s="51"/>
      <c r="BS51" s="51"/>
      <c r="BT51" s="19"/>
      <c r="BU51" s="51"/>
      <c r="BV51" s="51"/>
      <c r="BW51" s="51"/>
      <c r="BX51" s="51"/>
      <c r="BY51" s="51"/>
      <c r="BZ51" s="19"/>
      <c r="CA51" s="51"/>
      <c r="CB51" s="51"/>
      <c r="CC51" s="51"/>
      <c r="CD51" s="51"/>
      <c r="CE51" s="51"/>
      <c r="CF51" s="19"/>
      <c r="CG51" s="51"/>
      <c r="CH51" s="51"/>
      <c r="CI51" s="51"/>
      <c r="CJ51" s="51"/>
      <c r="CK51" s="51"/>
      <c r="CL51" s="51"/>
      <c r="CM51" s="51"/>
    </row>
    <row r="52" spans="29:99" ht="12" customHeight="1" x14ac:dyDescent="0.2">
      <c r="AC52" s="26"/>
      <c r="AD52" s="49"/>
      <c r="AE52" s="20"/>
      <c r="AF52" s="20"/>
      <c r="AG52" s="20"/>
      <c r="AH52" s="21"/>
      <c r="AI52" s="21"/>
      <c r="AJ52" s="21"/>
      <c r="AK52" s="26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20"/>
      <c r="BA52" s="51"/>
      <c r="BB52" s="19"/>
      <c r="BC52" s="51"/>
      <c r="BD52" s="51"/>
      <c r="BE52" s="51"/>
      <c r="BF52" s="20"/>
      <c r="BG52" s="51"/>
      <c r="BH52" s="19"/>
      <c r="BI52" s="51"/>
      <c r="BJ52" s="51"/>
      <c r="BK52" s="51"/>
      <c r="BL52" s="20"/>
      <c r="BM52" s="51"/>
      <c r="BN52" s="19"/>
      <c r="BO52" s="51"/>
      <c r="BP52" s="51"/>
      <c r="BQ52" s="51"/>
      <c r="BR52" s="20"/>
      <c r="BS52" s="51"/>
      <c r="BT52" s="19"/>
      <c r="BU52" s="51"/>
      <c r="BV52" s="51"/>
      <c r="BW52" s="51"/>
      <c r="BX52" s="20"/>
      <c r="BY52" s="51"/>
      <c r="BZ52" s="19"/>
      <c r="CA52" s="51"/>
      <c r="CB52" s="51"/>
      <c r="CC52" s="51"/>
      <c r="CD52" s="20"/>
      <c r="CE52" s="51"/>
      <c r="CF52" s="19"/>
      <c r="CG52" s="51"/>
      <c r="CH52" s="51"/>
      <c r="CI52" s="51"/>
      <c r="CJ52" s="51"/>
      <c r="CK52" s="51"/>
      <c r="CL52" s="51"/>
      <c r="CM52" s="51"/>
    </row>
    <row r="53" spans="29:99" ht="12" customHeight="1" x14ac:dyDescent="0.2">
      <c r="AC53" s="26"/>
      <c r="AD53" s="49"/>
      <c r="AE53" s="20"/>
      <c r="AF53" s="20"/>
      <c r="AG53" s="20"/>
      <c r="AH53" s="21"/>
      <c r="AI53" s="21"/>
      <c r="AJ53" s="21"/>
      <c r="AK53" s="26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26"/>
      <c r="BA53" s="51"/>
      <c r="BB53" s="19"/>
      <c r="BC53" s="51"/>
      <c r="BD53" s="51"/>
      <c r="BE53" s="51"/>
      <c r="BF53" s="26"/>
      <c r="BG53" s="51"/>
      <c r="BH53" s="19"/>
      <c r="BI53" s="51"/>
      <c r="BJ53" s="51"/>
      <c r="BK53" s="51"/>
      <c r="BL53" s="26"/>
      <c r="BM53" s="51"/>
      <c r="BN53" s="19"/>
      <c r="BO53" s="51"/>
      <c r="BP53" s="51"/>
      <c r="BQ53" s="51"/>
      <c r="BR53" s="26"/>
      <c r="BS53" s="51"/>
      <c r="BT53" s="19"/>
      <c r="BU53" s="51"/>
      <c r="BV53" s="51"/>
      <c r="BW53" s="51"/>
      <c r="BX53" s="26"/>
      <c r="BY53" s="51"/>
      <c r="BZ53" s="19"/>
      <c r="CA53" s="51"/>
      <c r="CB53" s="51"/>
      <c r="CC53" s="51"/>
      <c r="CD53" s="26"/>
      <c r="CE53" s="51"/>
      <c r="CF53" s="19"/>
      <c r="CG53" s="51"/>
      <c r="CH53" s="51"/>
      <c r="CI53" s="51"/>
      <c r="CJ53" s="51"/>
      <c r="CK53" s="51"/>
      <c r="CL53" s="51"/>
      <c r="CM53" s="51"/>
    </row>
    <row r="54" spans="29:99" ht="12" customHeight="1" x14ac:dyDescent="0.2">
      <c r="AC54" s="26"/>
      <c r="AD54" s="49"/>
      <c r="AE54" s="20"/>
      <c r="AF54" s="20"/>
      <c r="AG54" s="20"/>
      <c r="AH54" s="21"/>
      <c r="AI54" s="21"/>
      <c r="AJ54" s="21"/>
      <c r="AK54" s="26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26"/>
      <c r="AZ54" s="20"/>
      <c r="BA54" s="26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</row>
    <row r="55" spans="29:99" ht="12" customHeight="1" x14ac:dyDescent="0.2">
      <c r="AC55" s="26"/>
      <c r="AD55" s="49"/>
      <c r="AE55" s="20"/>
      <c r="AF55" s="20"/>
      <c r="AG55" s="20"/>
      <c r="AH55" s="21"/>
      <c r="AI55" s="21"/>
      <c r="AJ55" s="21"/>
      <c r="AK55" s="26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26"/>
      <c r="AZ55" s="26"/>
      <c r="BA55" s="26"/>
      <c r="BB55" s="51"/>
      <c r="BC55" s="51"/>
      <c r="BD55" s="51"/>
      <c r="BE55" s="51"/>
      <c r="BF55" s="51"/>
      <c r="BG55" s="26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</row>
    <row r="56" spans="29:99" ht="12" customHeight="1" x14ac:dyDescent="0.2">
      <c r="AC56" s="26"/>
      <c r="AD56" s="49"/>
      <c r="AE56" s="20"/>
      <c r="AF56" s="20"/>
      <c r="AG56" s="20"/>
      <c r="AH56" s="21"/>
      <c r="AI56" s="21"/>
      <c r="AJ56" s="21"/>
      <c r="AK56" s="26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26"/>
      <c r="AZ56" s="19"/>
      <c r="BA56" s="26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</row>
    <row r="57" spans="29:99" ht="12" customHeight="1" x14ac:dyDescent="0.2">
      <c r="AC57" s="26"/>
      <c r="AD57" s="49"/>
      <c r="AE57" s="20"/>
      <c r="AF57" s="20"/>
      <c r="AG57" s="20"/>
      <c r="AH57" s="21"/>
      <c r="AI57" s="21"/>
      <c r="AJ57" s="21"/>
      <c r="AK57" s="26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20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26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</row>
    <row r="58" spans="29:99" ht="12" customHeight="1" x14ac:dyDescent="0.2">
      <c r="AC58" s="26"/>
      <c r="AD58" s="49"/>
      <c r="AE58" s="20"/>
      <c r="AF58" s="20"/>
      <c r="AG58" s="20"/>
      <c r="AH58" s="26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20"/>
      <c r="BC58" s="51"/>
      <c r="BD58" s="51"/>
      <c r="BE58" s="51"/>
      <c r="BF58" s="20"/>
      <c r="BG58" s="51"/>
      <c r="BH58" s="20"/>
      <c r="BI58" s="51"/>
      <c r="BJ58" s="51"/>
      <c r="BK58" s="51"/>
      <c r="BL58" s="51"/>
      <c r="BM58" s="51"/>
      <c r="BN58" s="20"/>
      <c r="BO58" s="51"/>
      <c r="BP58" s="51"/>
      <c r="BQ58" s="51"/>
      <c r="BR58" s="51"/>
      <c r="BS58" s="51"/>
      <c r="BT58" s="20"/>
      <c r="BU58" s="51"/>
      <c r="BV58" s="51"/>
      <c r="BW58" s="51"/>
      <c r="BX58" s="51"/>
      <c r="BY58" s="51"/>
      <c r="BZ58" s="20"/>
      <c r="CA58" s="51"/>
      <c r="CB58" s="51"/>
      <c r="CC58" s="51"/>
      <c r="CD58" s="51"/>
      <c r="CE58" s="51"/>
      <c r="CF58" s="20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</row>
    <row r="59" spans="29:99" ht="12" customHeight="1" x14ac:dyDescent="0.2">
      <c r="AC59" s="26"/>
      <c r="AD59" s="49"/>
      <c r="AE59" s="20"/>
      <c r="AF59" s="20"/>
      <c r="AG59" s="20"/>
      <c r="AH59" s="20"/>
      <c r="AI59" s="51"/>
      <c r="AJ59" s="51"/>
      <c r="AK59" s="51"/>
      <c r="AL59" s="51"/>
      <c r="AM59" s="51"/>
      <c r="AN59" s="20"/>
      <c r="AO59" s="51"/>
      <c r="AP59" s="51"/>
      <c r="AQ59" s="51"/>
      <c r="AR59" s="51"/>
      <c r="AS59" s="51"/>
      <c r="AT59" s="20"/>
      <c r="AU59" s="51"/>
      <c r="AV59" s="51"/>
      <c r="AW59" s="51"/>
      <c r="AX59" s="51"/>
      <c r="AY59" s="51"/>
      <c r="AZ59" s="20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</row>
    <row r="60" spans="29:99" ht="12" customHeight="1" x14ac:dyDescent="0.2"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123"/>
      <c r="BG60" s="51"/>
      <c r="BH60" s="26"/>
      <c r="BI60" s="51"/>
      <c r="BJ60" s="20"/>
      <c r="BK60" s="51"/>
      <c r="BL60" s="123"/>
      <c r="BM60" s="51"/>
      <c r="BN60" s="26"/>
      <c r="BO60" s="51"/>
      <c r="BP60" s="20"/>
      <c r="BQ60" s="51"/>
      <c r="BR60" s="123"/>
      <c r="BS60" s="51"/>
      <c r="BT60" s="26"/>
      <c r="BU60" s="51"/>
      <c r="BV60" s="20"/>
      <c r="BW60" s="51"/>
      <c r="BX60" s="123"/>
      <c r="BY60" s="51"/>
      <c r="BZ60" s="26"/>
      <c r="CA60" s="51"/>
      <c r="CB60" s="20"/>
      <c r="CC60" s="51"/>
      <c r="CD60" s="123"/>
      <c r="CE60" s="51"/>
      <c r="CF60" s="26"/>
      <c r="CG60" s="51"/>
      <c r="CH60" s="20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</row>
    <row r="61" spans="29:99" x14ac:dyDescent="0.2"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26"/>
      <c r="BI61" s="51"/>
      <c r="BJ61" s="26"/>
      <c r="BK61" s="51"/>
      <c r="BL61" s="51"/>
      <c r="BM61" s="51"/>
      <c r="BN61" s="26"/>
      <c r="BO61" s="51"/>
      <c r="BP61" s="26"/>
      <c r="BQ61" s="51"/>
      <c r="BR61" s="51"/>
      <c r="BS61" s="51"/>
      <c r="BT61" s="26"/>
      <c r="BU61" s="51"/>
      <c r="BV61" s="26"/>
      <c r="BW61" s="51"/>
      <c r="BX61" s="51"/>
      <c r="BY61" s="51"/>
      <c r="BZ61" s="26"/>
      <c r="CA61" s="51"/>
      <c r="CB61" s="26"/>
      <c r="CC61" s="51"/>
      <c r="CD61" s="51"/>
      <c r="CE61" s="51"/>
      <c r="CF61" s="26"/>
      <c r="CG61" s="51"/>
      <c r="CH61" s="26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</row>
    <row r="62" spans="29:99" x14ac:dyDescent="0.2"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19"/>
      <c r="BI62" s="51"/>
      <c r="BJ62" s="51"/>
      <c r="BK62" s="51"/>
      <c r="BL62" s="51"/>
      <c r="BM62" s="51"/>
      <c r="BN62" s="19"/>
      <c r="BO62" s="51"/>
      <c r="BP62" s="51"/>
      <c r="BQ62" s="51"/>
      <c r="BR62" s="51"/>
      <c r="BS62" s="51"/>
      <c r="BT62" s="19"/>
      <c r="BU62" s="51"/>
      <c r="BV62" s="51"/>
      <c r="BW62" s="51"/>
      <c r="BX62" s="51"/>
      <c r="BY62" s="51"/>
      <c r="BZ62" s="19"/>
      <c r="CA62" s="51"/>
      <c r="CB62" s="51"/>
      <c r="CC62" s="51"/>
      <c r="CD62" s="51"/>
      <c r="CE62" s="51"/>
      <c r="CF62" s="19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</row>
    <row r="63" spans="29:99" x14ac:dyDescent="0.2"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20"/>
      <c r="BG63" s="51"/>
      <c r="BH63" s="19"/>
      <c r="BI63" s="51"/>
      <c r="BJ63" s="51"/>
      <c r="BK63" s="51"/>
      <c r="BL63" s="20"/>
      <c r="BM63" s="51"/>
      <c r="BN63" s="19"/>
      <c r="BO63" s="51"/>
      <c r="BP63" s="51"/>
      <c r="BQ63" s="51"/>
      <c r="BR63" s="20"/>
      <c r="BS63" s="51"/>
      <c r="BT63" s="19"/>
      <c r="BU63" s="51"/>
      <c r="BV63" s="51"/>
      <c r="BW63" s="51"/>
      <c r="BX63" s="20"/>
      <c r="BY63" s="51"/>
      <c r="BZ63" s="19"/>
      <c r="CA63" s="51"/>
      <c r="CB63" s="51"/>
      <c r="CC63" s="51"/>
      <c r="CD63" s="20"/>
      <c r="CE63" s="51"/>
      <c r="CF63" s="19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</row>
    <row r="64" spans="29:99" x14ac:dyDescent="0.2"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26"/>
      <c r="BG64" s="51"/>
      <c r="BH64" s="19"/>
      <c r="BI64" s="51"/>
      <c r="BJ64" s="51"/>
      <c r="BK64" s="51"/>
      <c r="BL64" s="26"/>
      <c r="BM64" s="51"/>
      <c r="BN64" s="19"/>
      <c r="BO64" s="51"/>
      <c r="BP64" s="51"/>
      <c r="BQ64" s="51"/>
      <c r="BR64" s="26"/>
      <c r="BS64" s="51"/>
      <c r="BT64" s="19"/>
      <c r="BU64" s="51"/>
      <c r="BV64" s="51"/>
      <c r="BW64" s="51"/>
      <c r="BX64" s="26"/>
      <c r="BY64" s="51"/>
      <c r="BZ64" s="19"/>
      <c r="CA64" s="51"/>
      <c r="CB64" s="51"/>
      <c r="CC64" s="51"/>
      <c r="CD64" s="26"/>
      <c r="CE64" s="51"/>
      <c r="CF64" s="19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</row>
    <row r="65" spans="32:99" x14ac:dyDescent="0.2"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26"/>
      <c r="BF65" s="20"/>
      <c r="BG65" s="26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</row>
    <row r="66" spans="32:99" x14ac:dyDescent="0.2"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26"/>
      <c r="BF66" s="26"/>
      <c r="BG66" s="26"/>
      <c r="BH66" s="51"/>
      <c r="BI66" s="51"/>
      <c r="BJ66" s="51"/>
      <c r="BK66" s="51"/>
      <c r="BL66" s="51"/>
      <c r="BM66" s="26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</row>
    <row r="67" spans="32:99" x14ac:dyDescent="0.2"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26"/>
      <c r="BF67" s="19"/>
      <c r="BG67" s="26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</row>
    <row r="68" spans="32:99" x14ac:dyDescent="0.2"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26"/>
      <c r="CO68" s="51"/>
      <c r="CP68" s="51"/>
      <c r="CQ68" s="51"/>
      <c r="CR68" s="51"/>
      <c r="CS68" s="51"/>
      <c r="CT68" s="51"/>
      <c r="CU68" s="51"/>
    </row>
    <row r="69" spans="32:99" x14ac:dyDescent="0.2"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20"/>
      <c r="BN69" s="20"/>
      <c r="BO69" s="51"/>
      <c r="BP69" s="51"/>
      <c r="BQ69" s="51"/>
      <c r="BR69" s="51"/>
      <c r="BS69" s="20"/>
      <c r="BT69" s="20"/>
      <c r="BU69" s="51"/>
      <c r="BV69" s="51"/>
      <c r="BW69" s="51"/>
      <c r="BX69" s="51"/>
      <c r="BY69" s="20"/>
      <c r="BZ69" s="20"/>
      <c r="CA69" s="51"/>
      <c r="CB69" s="51"/>
      <c r="CC69" s="51"/>
      <c r="CD69" s="51"/>
      <c r="CE69" s="20"/>
      <c r="CF69" s="20"/>
      <c r="CG69" s="51"/>
      <c r="CH69" s="51"/>
      <c r="CI69" s="51"/>
      <c r="CJ69" s="51"/>
      <c r="CK69" s="20"/>
      <c r="CL69" s="20"/>
      <c r="CM69" s="51"/>
      <c r="CN69" s="51"/>
      <c r="CO69" s="51"/>
      <c r="CP69" s="51"/>
      <c r="CQ69" s="51"/>
      <c r="CR69" s="51"/>
      <c r="CS69" s="51"/>
      <c r="CT69" s="51"/>
      <c r="CU69" s="51"/>
    </row>
    <row r="70" spans="32:99" x14ac:dyDescent="0.2"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</row>
    <row r="71" spans="32:99" x14ac:dyDescent="0.2"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123"/>
      <c r="BM71" s="51"/>
      <c r="BN71" s="26"/>
      <c r="BO71" s="51"/>
      <c r="BP71" s="20"/>
      <c r="BQ71" s="51"/>
      <c r="BR71" s="123"/>
      <c r="BS71" s="51"/>
      <c r="BT71" s="26"/>
      <c r="BU71" s="51"/>
      <c r="BV71" s="20"/>
      <c r="BW71" s="51"/>
      <c r="BX71" s="123"/>
      <c r="BY71" s="51"/>
      <c r="BZ71" s="26"/>
      <c r="CA71" s="51"/>
      <c r="CB71" s="20"/>
      <c r="CC71" s="51"/>
      <c r="CD71" s="123"/>
      <c r="CE71" s="51"/>
      <c r="CF71" s="26"/>
      <c r="CG71" s="51"/>
      <c r="CH71" s="20"/>
      <c r="CI71" s="51"/>
      <c r="CJ71" s="123"/>
      <c r="CK71" s="51"/>
      <c r="CL71" s="26"/>
      <c r="CM71" s="51"/>
      <c r="CN71" s="20"/>
      <c r="CO71" s="51"/>
      <c r="CP71" s="51"/>
      <c r="CQ71" s="51"/>
      <c r="CR71" s="51"/>
      <c r="CS71" s="51"/>
      <c r="CT71" s="51"/>
      <c r="CU71" s="51"/>
    </row>
    <row r="72" spans="32:99" x14ac:dyDescent="0.2"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26"/>
      <c r="BO72" s="51"/>
      <c r="BP72" s="26"/>
      <c r="BQ72" s="51"/>
      <c r="BR72" s="51"/>
      <c r="BS72" s="51"/>
      <c r="BT72" s="26"/>
      <c r="BU72" s="51"/>
      <c r="BV72" s="26"/>
      <c r="BW72" s="51"/>
      <c r="BX72" s="51"/>
      <c r="BY72" s="51"/>
      <c r="BZ72" s="26"/>
      <c r="CA72" s="51"/>
      <c r="CB72" s="26"/>
      <c r="CC72" s="51"/>
      <c r="CD72" s="51"/>
      <c r="CE72" s="51"/>
      <c r="CF72" s="26"/>
      <c r="CG72" s="51"/>
      <c r="CH72" s="26"/>
      <c r="CI72" s="51"/>
      <c r="CJ72" s="51"/>
      <c r="CK72" s="51"/>
      <c r="CL72" s="26"/>
      <c r="CM72" s="51"/>
      <c r="CN72" s="26"/>
      <c r="CO72" s="51"/>
      <c r="CP72" s="51"/>
      <c r="CQ72" s="51"/>
      <c r="CR72" s="51"/>
      <c r="CS72" s="51"/>
      <c r="CT72" s="51"/>
      <c r="CU72" s="51"/>
    </row>
    <row r="73" spans="32:99" x14ac:dyDescent="0.2"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19"/>
      <c r="BO73" s="51"/>
      <c r="BP73" s="51"/>
      <c r="BQ73" s="51"/>
      <c r="BR73" s="51"/>
      <c r="BS73" s="51"/>
      <c r="BT73" s="19"/>
      <c r="BU73" s="51"/>
      <c r="BV73" s="51"/>
      <c r="BW73" s="51"/>
      <c r="BX73" s="51"/>
      <c r="BY73" s="51"/>
      <c r="BZ73" s="19"/>
      <c r="CA73" s="51"/>
      <c r="CB73" s="51"/>
      <c r="CC73" s="51"/>
      <c r="CD73" s="51"/>
      <c r="CE73" s="51"/>
      <c r="CF73" s="19"/>
      <c r="CG73" s="51"/>
      <c r="CH73" s="51"/>
      <c r="CI73" s="51"/>
      <c r="CJ73" s="51"/>
      <c r="CK73" s="51"/>
      <c r="CL73" s="19"/>
      <c r="CM73" s="51"/>
      <c r="CN73" s="51"/>
      <c r="CO73" s="51"/>
      <c r="CP73" s="51"/>
      <c r="CQ73" s="51"/>
      <c r="CR73" s="51"/>
      <c r="CS73" s="51"/>
      <c r="CT73" s="51"/>
      <c r="CU73" s="51"/>
    </row>
    <row r="74" spans="32:99" x14ac:dyDescent="0.2"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20"/>
      <c r="BM74" s="51"/>
      <c r="BN74" s="19"/>
      <c r="BO74" s="51"/>
      <c r="BP74" s="51"/>
      <c r="BQ74" s="51"/>
      <c r="BR74" s="20"/>
      <c r="BS74" s="51"/>
      <c r="BT74" s="19"/>
      <c r="BU74" s="51"/>
      <c r="BV74" s="51"/>
      <c r="BW74" s="51"/>
      <c r="BX74" s="20"/>
      <c r="BY74" s="51"/>
      <c r="BZ74" s="19"/>
      <c r="CA74" s="51"/>
      <c r="CB74" s="51"/>
      <c r="CC74" s="51"/>
      <c r="CD74" s="20"/>
      <c r="CE74" s="51"/>
      <c r="CF74" s="19"/>
      <c r="CG74" s="51"/>
      <c r="CH74" s="51"/>
      <c r="CI74" s="51"/>
      <c r="CJ74" s="20"/>
      <c r="CK74" s="51"/>
      <c r="CL74" s="19"/>
      <c r="CM74" s="51"/>
      <c r="CN74" s="51"/>
      <c r="CO74" s="51"/>
      <c r="CP74" s="51"/>
      <c r="CQ74" s="51"/>
      <c r="CR74" s="51"/>
      <c r="CS74" s="51"/>
      <c r="CT74" s="51"/>
      <c r="CU74" s="51"/>
    </row>
    <row r="75" spans="32:99" x14ac:dyDescent="0.2"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26"/>
      <c r="BM75" s="51"/>
      <c r="BN75" s="19"/>
      <c r="BO75" s="51"/>
      <c r="BP75" s="51"/>
      <c r="BQ75" s="51"/>
      <c r="BR75" s="26"/>
      <c r="BS75" s="51"/>
      <c r="BT75" s="19"/>
      <c r="BU75" s="51"/>
      <c r="BV75" s="51"/>
      <c r="BW75" s="51"/>
      <c r="BX75" s="26"/>
      <c r="BY75" s="51"/>
      <c r="BZ75" s="19"/>
      <c r="CA75" s="51"/>
      <c r="CB75" s="51"/>
      <c r="CC75" s="51"/>
      <c r="CD75" s="26"/>
      <c r="CE75" s="51"/>
      <c r="CF75" s="19"/>
      <c r="CG75" s="51"/>
      <c r="CH75" s="51"/>
      <c r="CI75" s="51"/>
      <c r="CJ75" s="26"/>
      <c r="CK75" s="51"/>
      <c r="CL75" s="19"/>
      <c r="CM75" s="51"/>
      <c r="CN75" s="51"/>
      <c r="CO75" s="51"/>
      <c r="CP75" s="51"/>
      <c r="CQ75" s="51"/>
      <c r="CR75" s="51"/>
      <c r="CS75" s="51"/>
      <c r="CT75" s="51"/>
      <c r="CU75" s="51"/>
    </row>
    <row r="76" spans="32:99" x14ac:dyDescent="0.2"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26"/>
      <c r="BL76" s="20"/>
      <c r="BM76" s="26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</row>
    <row r="77" spans="32:99" x14ac:dyDescent="0.2"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26"/>
      <c r="BL77" s="26"/>
      <c r="BM77" s="26"/>
      <c r="BN77" s="51"/>
      <c r="BO77" s="51"/>
      <c r="BP77" s="51"/>
      <c r="BQ77" s="51"/>
      <c r="BR77" s="51"/>
      <c r="BS77" s="26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</row>
    <row r="78" spans="32:99" x14ac:dyDescent="0.2"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26"/>
      <c r="BL78" s="19"/>
      <c r="BM78" s="26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</row>
    <row r="79" spans="32:99" x14ac:dyDescent="0.2"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26"/>
      <c r="CU79" s="51"/>
    </row>
    <row r="80" spans="32:99" x14ac:dyDescent="0.2"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20"/>
      <c r="BT80" s="20"/>
      <c r="BU80" s="51"/>
      <c r="BV80" s="51"/>
      <c r="BW80" s="51"/>
      <c r="BX80" s="51"/>
      <c r="BY80" s="20"/>
      <c r="BZ80" s="20"/>
      <c r="CA80" s="51"/>
      <c r="CB80" s="51"/>
      <c r="CC80" s="51"/>
      <c r="CD80" s="51"/>
      <c r="CE80" s="20"/>
      <c r="CF80" s="20"/>
      <c r="CG80" s="51"/>
      <c r="CH80" s="51"/>
      <c r="CI80" s="51"/>
      <c r="CJ80" s="51"/>
      <c r="CK80" s="20"/>
      <c r="CL80" s="20"/>
      <c r="CM80" s="51"/>
      <c r="CN80" s="51"/>
      <c r="CO80" s="51"/>
      <c r="CP80" s="51"/>
      <c r="CQ80" s="20"/>
      <c r="CR80" s="20"/>
      <c r="CS80" s="51"/>
      <c r="CT80" s="51"/>
      <c r="CU80" s="51"/>
    </row>
    <row r="81" spans="32:105" x14ac:dyDescent="0.2"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</row>
    <row r="82" spans="32:105" x14ac:dyDescent="0.2"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123"/>
      <c r="BS82" s="51"/>
      <c r="BT82" s="26"/>
      <c r="BU82" s="51"/>
      <c r="BV82" s="20"/>
      <c r="BW82" s="51"/>
      <c r="BX82" s="123"/>
      <c r="BY82" s="51"/>
      <c r="BZ82" s="26"/>
      <c r="CA82" s="51"/>
      <c r="CB82" s="20"/>
      <c r="CC82" s="51"/>
      <c r="CD82" s="123"/>
      <c r="CE82" s="51"/>
      <c r="CF82" s="26"/>
      <c r="CG82" s="51"/>
      <c r="CH82" s="20"/>
      <c r="CI82" s="51"/>
      <c r="CJ82" s="123"/>
      <c r="CK82" s="51"/>
      <c r="CL82" s="26"/>
      <c r="CM82" s="51"/>
      <c r="CN82" s="20"/>
      <c r="CO82" s="51"/>
      <c r="CP82" s="123"/>
      <c r="CQ82" s="51"/>
      <c r="CR82" s="26"/>
      <c r="CS82" s="51"/>
      <c r="CT82" s="20"/>
      <c r="CU82" s="51"/>
    </row>
    <row r="83" spans="32:105" x14ac:dyDescent="0.2"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26"/>
      <c r="BU83" s="51"/>
      <c r="BV83" s="26"/>
      <c r="BW83" s="51"/>
      <c r="BX83" s="51"/>
      <c r="BY83" s="51"/>
      <c r="BZ83" s="26"/>
      <c r="CA83" s="51"/>
      <c r="CB83" s="26"/>
      <c r="CC83" s="51"/>
      <c r="CD83" s="51"/>
      <c r="CE83" s="51"/>
      <c r="CF83" s="26"/>
      <c r="CG83" s="51"/>
      <c r="CH83" s="26"/>
      <c r="CI83" s="51"/>
      <c r="CJ83" s="51"/>
      <c r="CK83" s="51"/>
      <c r="CL83" s="26"/>
      <c r="CM83" s="51"/>
      <c r="CN83" s="26"/>
      <c r="CO83" s="51"/>
      <c r="CP83" s="51"/>
      <c r="CQ83" s="51"/>
      <c r="CR83" s="26"/>
      <c r="CS83" s="51"/>
      <c r="CT83" s="26"/>
      <c r="CU83" s="51"/>
    </row>
    <row r="84" spans="32:105" x14ac:dyDescent="0.2"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19"/>
      <c r="BU84" s="51"/>
      <c r="BV84" s="51"/>
      <c r="BW84" s="51"/>
      <c r="BX84" s="51"/>
      <c r="BY84" s="51"/>
      <c r="BZ84" s="19"/>
      <c r="CA84" s="51"/>
      <c r="CB84" s="51"/>
      <c r="CC84" s="51"/>
      <c r="CD84" s="51"/>
      <c r="CE84" s="51"/>
      <c r="CF84" s="19"/>
      <c r="CG84" s="51"/>
      <c r="CH84" s="51"/>
      <c r="CI84" s="51"/>
      <c r="CJ84" s="51"/>
      <c r="CK84" s="51"/>
      <c r="CL84" s="19"/>
      <c r="CM84" s="51"/>
      <c r="CN84" s="51"/>
      <c r="CO84" s="51"/>
      <c r="CP84" s="51"/>
      <c r="CQ84" s="51"/>
      <c r="CR84" s="19"/>
      <c r="CS84" s="51"/>
      <c r="CT84" s="51"/>
      <c r="CU84" s="51"/>
    </row>
    <row r="85" spans="32:105" x14ac:dyDescent="0.2"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20"/>
      <c r="BS85" s="51"/>
      <c r="BT85" s="19"/>
      <c r="BU85" s="51"/>
      <c r="BV85" s="51"/>
      <c r="BW85" s="51"/>
      <c r="BX85" s="20"/>
      <c r="BY85" s="51"/>
      <c r="BZ85" s="19"/>
      <c r="CA85" s="51"/>
      <c r="CB85" s="51"/>
      <c r="CC85" s="51"/>
      <c r="CD85" s="20"/>
      <c r="CE85" s="51"/>
      <c r="CF85" s="19"/>
      <c r="CG85" s="51"/>
      <c r="CH85" s="51"/>
      <c r="CI85" s="51"/>
      <c r="CJ85" s="20"/>
      <c r="CK85" s="51"/>
      <c r="CL85" s="19"/>
      <c r="CM85" s="51"/>
      <c r="CN85" s="51"/>
      <c r="CO85" s="51"/>
      <c r="CP85" s="20"/>
      <c r="CQ85" s="51"/>
      <c r="CR85" s="19"/>
      <c r="CS85" s="51"/>
      <c r="CT85" s="51"/>
      <c r="CU85" s="51"/>
    </row>
    <row r="86" spans="32:105" x14ac:dyDescent="0.2"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26"/>
      <c r="BS86" s="51"/>
      <c r="BT86" s="19"/>
      <c r="BU86" s="51"/>
      <c r="BV86" s="51"/>
      <c r="BW86" s="51"/>
      <c r="BX86" s="26"/>
      <c r="BY86" s="51"/>
      <c r="BZ86" s="19"/>
      <c r="CA86" s="51"/>
      <c r="CB86" s="51"/>
      <c r="CC86" s="51"/>
      <c r="CD86" s="26"/>
      <c r="CE86" s="51"/>
      <c r="CF86" s="19"/>
      <c r="CG86" s="51"/>
      <c r="CH86" s="51"/>
      <c r="CI86" s="51"/>
      <c r="CJ86" s="26"/>
      <c r="CK86" s="51"/>
      <c r="CL86" s="19"/>
      <c r="CM86" s="51"/>
      <c r="CN86" s="51"/>
      <c r="CO86" s="51"/>
      <c r="CP86" s="26"/>
      <c r="CQ86" s="51"/>
      <c r="CR86" s="19"/>
      <c r="CS86" s="51"/>
      <c r="CT86" s="51"/>
      <c r="CU86" s="51"/>
      <c r="CV86" s="51"/>
      <c r="CW86" s="51"/>
      <c r="CX86" s="51"/>
      <c r="CY86" s="51"/>
      <c r="CZ86" s="51"/>
      <c r="DA86" s="51"/>
    </row>
    <row r="87" spans="32:105" x14ac:dyDescent="0.2"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</row>
    <row r="88" spans="32:105" x14ac:dyDescent="0.2"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26"/>
      <c r="BR88" s="20"/>
      <c r="BS88" s="26"/>
      <c r="BT88" s="51"/>
      <c r="BU88" s="51"/>
      <c r="BV88" s="51"/>
      <c r="BW88" s="51"/>
      <c r="BX88" s="51"/>
      <c r="BY88" s="26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</row>
    <row r="89" spans="32:105" x14ac:dyDescent="0.2"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26"/>
      <c r="BR89" s="26"/>
      <c r="BS89" s="26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</row>
    <row r="90" spans="32:105" x14ac:dyDescent="0.2"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26"/>
      <c r="BR90" s="19"/>
      <c r="BS90" s="26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26"/>
      <c r="DA90" s="51"/>
    </row>
    <row r="91" spans="32:105" x14ac:dyDescent="0.2"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20"/>
      <c r="BZ91" s="20"/>
      <c r="CA91" s="51"/>
      <c r="CB91" s="51"/>
      <c r="CC91" s="51"/>
      <c r="CD91" s="51"/>
      <c r="CE91" s="20"/>
      <c r="CF91" s="20"/>
      <c r="CG91" s="51"/>
      <c r="CH91" s="51"/>
      <c r="CI91" s="51"/>
      <c r="CJ91" s="51"/>
      <c r="CK91" s="20"/>
      <c r="CL91" s="20"/>
      <c r="CM91" s="51"/>
      <c r="CN91" s="51"/>
      <c r="CO91" s="51"/>
      <c r="CP91" s="51"/>
      <c r="CQ91" s="20"/>
      <c r="CR91" s="20"/>
      <c r="CS91" s="51"/>
      <c r="CT91" s="51"/>
      <c r="CU91" s="51"/>
      <c r="CV91" s="51"/>
      <c r="CW91" s="20"/>
      <c r="CX91" s="20"/>
      <c r="CY91" s="51"/>
      <c r="CZ91" s="51"/>
      <c r="DA91" s="51"/>
    </row>
    <row r="92" spans="32:105" x14ac:dyDescent="0.2"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</row>
    <row r="93" spans="32:105" x14ac:dyDescent="0.2"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123"/>
      <c r="BY93" s="51"/>
      <c r="BZ93" s="26"/>
      <c r="CA93" s="51"/>
      <c r="CB93" s="20"/>
      <c r="CC93" s="51"/>
      <c r="CD93" s="123"/>
      <c r="CE93" s="51"/>
      <c r="CF93" s="26"/>
      <c r="CG93" s="51"/>
      <c r="CH93" s="20"/>
      <c r="CI93" s="51"/>
      <c r="CJ93" s="123"/>
      <c r="CK93" s="51"/>
      <c r="CL93" s="26"/>
      <c r="CM93" s="51"/>
      <c r="CN93" s="20"/>
      <c r="CO93" s="51"/>
      <c r="CP93" s="123"/>
      <c r="CQ93" s="51"/>
      <c r="CR93" s="26"/>
      <c r="CS93" s="51"/>
      <c r="CT93" s="20"/>
      <c r="CU93" s="51"/>
      <c r="CV93" s="123"/>
      <c r="CW93" s="51"/>
      <c r="CX93" s="26"/>
      <c r="CY93" s="51"/>
      <c r="CZ93" s="20"/>
      <c r="DA93" s="51"/>
    </row>
    <row r="94" spans="32:105" x14ac:dyDescent="0.2"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26"/>
      <c r="CA94" s="51"/>
      <c r="CB94" s="26"/>
      <c r="CC94" s="51"/>
      <c r="CD94" s="51"/>
      <c r="CE94" s="51"/>
      <c r="CF94" s="26"/>
      <c r="CG94" s="51"/>
      <c r="CH94" s="26"/>
      <c r="CI94" s="51"/>
      <c r="CJ94" s="51"/>
      <c r="CK94" s="51"/>
      <c r="CL94" s="26"/>
      <c r="CM94" s="51"/>
      <c r="CN94" s="26"/>
      <c r="CO94" s="51"/>
      <c r="CP94" s="51"/>
      <c r="CQ94" s="51"/>
      <c r="CR94" s="26"/>
      <c r="CS94" s="51"/>
      <c r="CT94" s="26"/>
      <c r="CU94" s="51"/>
      <c r="CV94" s="51"/>
      <c r="CW94" s="51"/>
      <c r="CX94" s="26"/>
      <c r="CY94" s="51"/>
      <c r="CZ94" s="26"/>
      <c r="DA94" s="51"/>
    </row>
    <row r="95" spans="32:105" x14ac:dyDescent="0.2"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19"/>
      <c r="CA95" s="51"/>
      <c r="CB95" s="51"/>
      <c r="CC95" s="51"/>
      <c r="CD95" s="51"/>
      <c r="CE95" s="51"/>
      <c r="CF95" s="19"/>
      <c r="CG95" s="51"/>
      <c r="CH95" s="51"/>
      <c r="CI95" s="51"/>
      <c r="CJ95" s="51"/>
      <c r="CK95" s="51"/>
      <c r="CL95" s="19"/>
      <c r="CM95" s="51"/>
      <c r="CN95" s="51"/>
      <c r="CO95" s="51"/>
      <c r="CP95" s="51"/>
      <c r="CQ95" s="51"/>
      <c r="CR95" s="19"/>
      <c r="CS95" s="51"/>
      <c r="CT95" s="51"/>
      <c r="CU95" s="51"/>
      <c r="CV95" s="51"/>
      <c r="CW95" s="51"/>
      <c r="CX95" s="19"/>
      <c r="CY95" s="51"/>
      <c r="CZ95" s="51"/>
      <c r="DA95" s="51"/>
    </row>
    <row r="96" spans="32:105" x14ac:dyDescent="0.2"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20"/>
      <c r="BY96" s="51"/>
      <c r="BZ96" s="19"/>
      <c r="CA96" s="51"/>
      <c r="CB96" s="51"/>
      <c r="CC96" s="51"/>
      <c r="CD96" s="20"/>
      <c r="CE96" s="51"/>
      <c r="CF96" s="19"/>
      <c r="CG96" s="51"/>
      <c r="CH96" s="51"/>
      <c r="CI96" s="51"/>
      <c r="CJ96" s="20"/>
      <c r="CK96" s="51"/>
      <c r="CL96" s="19"/>
      <c r="CM96" s="51"/>
      <c r="CN96" s="51"/>
      <c r="CO96" s="51"/>
      <c r="CP96" s="20"/>
      <c r="CQ96" s="51"/>
      <c r="CR96" s="19"/>
      <c r="CS96" s="51"/>
      <c r="CT96" s="51"/>
      <c r="CU96" s="51"/>
      <c r="CV96" s="20"/>
      <c r="CW96" s="51"/>
      <c r="CX96" s="19"/>
      <c r="CY96" s="51"/>
      <c r="CZ96" s="51"/>
      <c r="DA96" s="51"/>
    </row>
    <row r="97" spans="33:110" x14ac:dyDescent="0.2"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26"/>
      <c r="BY97" s="51"/>
      <c r="BZ97" s="19"/>
      <c r="CA97" s="51"/>
      <c r="CB97" s="51"/>
      <c r="CC97" s="51"/>
      <c r="CD97" s="26"/>
      <c r="CE97" s="51"/>
      <c r="CF97" s="19"/>
      <c r="CG97" s="51"/>
      <c r="CH97" s="51"/>
      <c r="CI97" s="51"/>
      <c r="CJ97" s="26"/>
      <c r="CK97" s="51"/>
      <c r="CL97" s="19"/>
      <c r="CM97" s="51"/>
      <c r="CN97" s="51"/>
      <c r="CO97" s="51"/>
      <c r="CP97" s="26"/>
      <c r="CQ97" s="51"/>
      <c r="CR97" s="19"/>
      <c r="CS97" s="51"/>
      <c r="CT97" s="51"/>
      <c r="CU97" s="51"/>
      <c r="CV97" s="26"/>
      <c r="CW97" s="51"/>
      <c r="CX97" s="19"/>
      <c r="CY97" s="51"/>
      <c r="CZ97" s="51"/>
      <c r="DA97" s="51"/>
    </row>
    <row r="98" spans="33:110" x14ac:dyDescent="0.2"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</row>
    <row r="99" spans="33:110" x14ac:dyDescent="0.2"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26"/>
      <c r="BX99" s="20"/>
      <c r="BY99" s="26"/>
      <c r="BZ99" s="20"/>
      <c r="CA99" s="51"/>
      <c r="CB99" s="51"/>
      <c r="CC99" s="51"/>
      <c r="CD99" s="51"/>
      <c r="CE99" s="51"/>
      <c r="CF99" s="20"/>
      <c r="CG99" s="51"/>
      <c r="CH99" s="51"/>
      <c r="CI99" s="51"/>
      <c r="CJ99" s="51"/>
      <c r="CK99" s="51"/>
      <c r="CL99" s="20"/>
      <c r="CM99" s="51"/>
      <c r="CN99" s="51"/>
      <c r="CO99" s="51"/>
      <c r="CP99" s="51"/>
      <c r="CQ99" s="51"/>
      <c r="CR99" s="20"/>
      <c r="CS99" s="51"/>
      <c r="CT99" s="51"/>
      <c r="CU99" s="51"/>
      <c r="CV99" s="51"/>
      <c r="CW99" s="51"/>
      <c r="CX99" s="20"/>
      <c r="CY99" s="51"/>
      <c r="CZ99" s="51"/>
      <c r="DA99" s="51"/>
    </row>
    <row r="100" spans="33:110" x14ac:dyDescent="0.2"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26"/>
      <c r="BX100" s="26"/>
      <c r="BY100" s="26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</row>
    <row r="101" spans="33:110" x14ac:dyDescent="0.2">
      <c r="AG101" s="51"/>
      <c r="AH101" s="26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26"/>
      <c r="BX101" s="19"/>
      <c r="BY101" s="26"/>
      <c r="BZ101" s="51"/>
      <c r="CA101" s="51"/>
      <c r="CB101" s="51"/>
      <c r="CC101" s="51"/>
      <c r="CD101" s="51"/>
      <c r="CE101" s="20"/>
      <c r="CF101" s="20"/>
      <c r="CG101" s="51"/>
      <c r="CH101" s="51"/>
      <c r="CI101" s="51"/>
      <c r="CJ101" s="51"/>
      <c r="CK101" s="20"/>
      <c r="CL101" s="20"/>
      <c r="CM101" s="51"/>
      <c r="CN101" s="51"/>
      <c r="CO101" s="51"/>
      <c r="CP101" s="51"/>
      <c r="CQ101" s="20"/>
      <c r="CR101" s="20"/>
      <c r="CS101" s="51"/>
      <c r="CT101" s="51"/>
      <c r="CU101" s="51"/>
      <c r="CV101" s="51"/>
      <c r="CW101" s="20"/>
      <c r="CX101" s="20"/>
      <c r="CY101" s="51"/>
      <c r="CZ101" s="51"/>
      <c r="DA101" s="51"/>
      <c r="DB101" s="51"/>
      <c r="DC101" s="20"/>
      <c r="DD101" s="20"/>
      <c r="DE101" s="51"/>
      <c r="DF101" s="51"/>
    </row>
    <row r="102" spans="33:110" x14ac:dyDescent="0.2">
      <c r="AG102" s="51"/>
      <c r="AH102" s="20"/>
      <c r="AI102" s="51"/>
      <c r="AJ102" s="51"/>
      <c r="AK102" s="51"/>
      <c r="AL102" s="51"/>
      <c r="AM102" s="51"/>
      <c r="AN102" s="20"/>
      <c r="AO102" s="51"/>
      <c r="AP102" s="51"/>
      <c r="AQ102" s="51"/>
      <c r="AR102" s="51"/>
      <c r="AS102" s="51"/>
      <c r="AT102" s="20"/>
      <c r="AU102" s="51"/>
      <c r="AV102" s="51"/>
      <c r="AW102" s="51"/>
      <c r="AX102" s="51"/>
      <c r="AY102" s="51"/>
      <c r="AZ102" s="20"/>
      <c r="BA102" s="51"/>
      <c r="BB102" s="51"/>
      <c r="BC102" s="51"/>
      <c r="BD102" s="51"/>
      <c r="BE102" s="51"/>
      <c r="BF102" s="20"/>
      <c r="BG102" s="51"/>
      <c r="BH102" s="51"/>
      <c r="BI102" s="51"/>
      <c r="BJ102" s="51"/>
      <c r="BK102" s="51"/>
      <c r="BL102" s="20"/>
      <c r="BM102" s="51"/>
      <c r="BN102" s="51"/>
      <c r="BO102" s="51"/>
      <c r="BP102" s="51"/>
      <c r="BQ102" s="51"/>
      <c r="BR102" s="20"/>
      <c r="BS102" s="51"/>
      <c r="BT102" s="51"/>
      <c r="BU102" s="51"/>
      <c r="BV102" s="51"/>
      <c r="BW102" s="51"/>
      <c r="BX102" s="20"/>
      <c r="BY102" s="51"/>
      <c r="BZ102" s="20"/>
      <c r="CA102" s="51"/>
      <c r="CB102" s="51"/>
      <c r="CC102" s="51"/>
      <c r="CD102" s="51"/>
      <c r="CE102" s="51"/>
      <c r="CF102" s="20"/>
      <c r="CG102" s="51"/>
      <c r="CH102" s="51"/>
      <c r="CI102" s="51"/>
      <c r="CJ102" s="51"/>
      <c r="CK102" s="51"/>
      <c r="CL102" s="20"/>
      <c r="CM102" s="51"/>
      <c r="CN102" s="51"/>
      <c r="CO102" s="51"/>
      <c r="CP102" s="51"/>
      <c r="CQ102" s="51"/>
      <c r="CR102" s="20"/>
      <c r="CS102" s="51"/>
      <c r="CT102" s="51"/>
      <c r="CU102" s="51"/>
      <c r="CV102" s="51"/>
      <c r="CW102" s="51"/>
      <c r="CX102" s="20"/>
      <c r="CY102" s="51"/>
      <c r="CZ102" s="51"/>
      <c r="DA102" s="51"/>
      <c r="DB102" s="51"/>
      <c r="DC102" s="51"/>
      <c r="DD102" s="51"/>
      <c r="DE102" s="51"/>
      <c r="DF102" s="51"/>
    </row>
    <row r="103" spans="33:110" x14ac:dyDescent="0.2">
      <c r="AG103" s="51"/>
      <c r="AH103" s="26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123"/>
      <c r="CE103" s="51"/>
      <c r="CF103" s="26"/>
      <c r="CG103" s="51"/>
      <c r="CH103" s="20"/>
      <c r="CI103" s="51"/>
      <c r="CJ103" s="123"/>
      <c r="CK103" s="51"/>
      <c r="CL103" s="26"/>
      <c r="CM103" s="51"/>
      <c r="CN103" s="20"/>
      <c r="CO103" s="51"/>
      <c r="CP103" s="123"/>
      <c r="CQ103" s="51"/>
      <c r="CR103" s="26"/>
      <c r="CS103" s="51"/>
      <c r="CT103" s="20"/>
      <c r="CU103" s="51"/>
      <c r="CV103" s="123"/>
      <c r="CW103" s="51"/>
      <c r="CX103" s="26"/>
      <c r="CY103" s="51"/>
      <c r="CZ103" s="20"/>
      <c r="DA103" s="51"/>
      <c r="DB103" s="123"/>
      <c r="DC103" s="51"/>
      <c r="DD103" s="26"/>
      <c r="DE103" s="51"/>
      <c r="DF103" s="20"/>
    </row>
    <row r="104" spans="33:110" x14ac:dyDescent="0.2">
      <c r="AG104" s="51"/>
      <c r="AH104" s="20"/>
      <c r="AI104" s="51"/>
      <c r="AJ104" s="51"/>
      <c r="AK104" s="51"/>
      <c r="AL104" s="51"/>
      <c r="AM104" s="51"/>
      <c r="AN104" s="20"/>
      <c r="AO104" s="51"/>
      <c r="AP104" s="51"/>
      <c r="AQ104" s="51"/>
      <c r="AR104" s="51"/>
      <c r="AS104" s="51"/>
      <c r="AT104" s="20"/>
      <c r="AU104" s="51"/>
      <c r="AV104" s="51"/>
      <c r="AW104" s="51"/>
      <c r="AX104" s="51"/>
      <c r="AY104" s="51"/>
      <c r="AZ104" s="20"/>
      <c r="BA104" s="51"/>
      <c r="BB104" s="51"/>
      <c r="BC104" s="51"/>
      <c r="BD104" s="51"/>
      <c r="BE104" s="51"/>
      <c r="BF104" s="20"/>
      <c r="BG104" s="51"/>
      <c r="BH104" s="51"/>
      <c r="BI104" s="51"/>
      <c r="BJ104" s="51"/>
      <c r="BK104" s="51"/>
      <c r="BL104" s="20"/>
      <c r="BM104" s="51"/>
      <c r="BN104" s="51"/>
      <c r="BO104" s="51"/>
      <c r="BP104" s="51"/>
      <c r="BQ104" s="51"/>
      <c r="BR104" s="20"/>
      <c r="BS104" s="51"/>
      <c r="BT104" s="51"/>
      <c r="BU104" s="51"/>
      <c r="BV104" s="51"/>
      <c r="BW104" s="51"/>
      <c r="BX104" s="20"/>
      <c r="BY104" s="51"/>
      <c r="BZ104" s="51"/>
      <c r="CA104" s="51"/>
      <c r="CB104" s="51"/>
      <c r="CC104" s="51"/>
      <c r="CD104" s="51"/>
      <c r="CE104" s="51"/>
      <c r="CF104" s="26"/>
      <c r="CG104" s="51"/>
      <c r="CH104" s="26"/>
      <c r="CI104" s="51"/>
      <c r="CJ104" s="51"/>
      <c r="CK104" s="51"/>
      <c r="CL104" s="26"/>
      <c r="CM104" s="51"/>
      <c r="CN104" s="26"/>
      <c r="CO104" s="51"/>
      <c r="CP104" s="51"/>
      <c r="CQ104" s="51"/>
      <c r="CR104" s="26"/>
      <c r="CS104" s="51"/>
      <c r="CT104" s="26"/>
      <c r="CU104" s="51"/>
      <c r="CV104" s="51"/>
      <c r="CW104" s="51"/>
      <c r="CX104" s="26"/>
      <c r="CY104" s="51"/>
      <c r="CZ104" s="26"/>
      <c r="DA104" s="51"/>
      <c r="DB104" s="51"/>
      <c r="DC104" s="51"/>
      <c r="DD104" s="26"/>
      <c r="DE104" s="51"/>
      <c r="DF104" s="26"/>
    </row>
    <row r="105" spans="33:110" x14ac:dyDescent="0.2"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19"/>
      <c r="CG105" s="51"/>
      <c r="CH105" s="51"/>
      <c r="CI105" s="51"/>
      <c r="CJ105" s="51"/>
      <c r="CK105" s="51"/>
      <c r="CL105" s="19"/>
      <c r="CM105" s="51"/>
      <c r="CN105" s="51"/>
      <c r="CO105" s="51"/>
      <c r="CP105" s="51"/>
      <c r="CQ105" s="51"/>
      <c r="CR105" s="19"/>
      <c r="CS105" s="51"/>
      <c r="CT105" s="51"/>
      <c r="CU105" s="51"/>
      <c r="CV105" s="51"/>
      <c r="CW105" s="51"/>
      <c r="CX105" s="19"/>
      <c r="CY105" s="51"/>
      <c r="CZ105" s="51"/>
      <c r="DA105" s="51"/>
      <c r="DB105" s="51"/>
      <c r="DC105" s="51"/>
      <c r="DD105" s="19"/>
      <c r="DE105" s="51"/>
      <c r="DF105" s="51"/>
    </row>
    <row r="106" spans="33:110" x14ac:dyDescent="0.2"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20"/>
      <c r="CE106" s="51"/>
      <c r="CF106" s="19"/>
      <c r="CG106" s="51"/>
      <c r="CH106" s="51"/>
      <c r="CI106" s="51"/>
      <c r="CJ106" s="20"/>
      <c r="CK106" s="51"/>
      <c r="CL106" s="19"/>
      <c r="CM106" s="51"/>
      <c r="CN106" s="51"/>
      <c r="CO106" s="51"/>
      <c r="CP106" s="20"/>
      <c r="CQ106" s="51"/>
      <c r="CR106" s="19"/>
      <c r="CS106" s="51"/>
      <c r="CT106" s="51"/>
      <c r="CU106" s="51"/>
      <c r="CV106" s="20"/>
      <c r="CW106" s="51"/>
      <c r="CX106" s="19"/>
      <c r="CY106" s="51"/>
      <c r="CZ106" s="51"/>
      <c r="DA106" s="51"/>
      <c r="DB106" s="20"/>
      <c r="DC106" s="51"/>
      <c r="DD106" s="19"/>
      <c r="DE106" s="51"/>
      <c r="DF106" s="51"/>
    </row>
    <row r="107" spans="33:110" x14ac:dyDescent="0.2"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26"/>
      <c r="CE107" s="51"/>
      <c r="CF107" s="19"/>
      <c r="CG107" s="51"/>
      <c r="CH107" s="51"/>
      <c r="CI107" s="51"/>
      <c r="CJ107" s="26"/>
      <c r="CK107" s="51"/>
      <c r="CL107" s="19"/>
      <c r="CM107" s="51"/>
      <c r="CN107" s="51"/>
      <c r="CO107" s="51"/>
      <c r="CP107" s="26"/>
      <c r="CQ107" s="51"/>
      <c r="CR107" s="19"/>
      <c r="CS107" s="51"/>
      <c r="CT107" s="51"/>
      <c r="CU107" s="51"/>
      <c r="CV107" s="26"/>
      <c r="CW107" s="51"/>
      <c r="CX107" s="19"/>
      <c r="CY107" s="51"/>
      <c r="CZ107" s="51"/>
      <c r="DA107" s="51"/>
      <c r="DB107" s="26"/>
      <c r="DC107" s="51"/>
      <c r="DD107" s="19"/>
      <c r="DE107" s="51"/>
      <c r="DF107" s="51"/>
    </row>
  </sheetData>
  <mergeCells count="7">
    <mergeCell ref="C4:F4"/>
    <mergeCell ref="AE3:AF3"/>
    <mergeCell ref="AH3:AK3"/>
    <mergeCell ref="AM3:AP3"/>
    <mergeCell ref="C1:F1"/>
    <mergeCell ref="C2:F2"/>
    <mergeCell ref="C3:F3"/>
  </mergeCells>
  <conditionalFormatting sqref="AM3:AP3">
    <cfRule type="cellIs" dxfId="7" priority="2" operator="notEqual">
      <formula>SQRT($AE$3)</formula>
    </cfRule>
  </conditionalFormatting>
  <conditionalFormatting sqref="AH3:AK3">
    <cfRule type="cellIs" dxfId="6" priority="1" operator="notEqual">
      <formula>SQRT($AE$3)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B1:AM53"/>
  <sheetViews>
    <sheetView workbookViewId="0">
      <selection activeCell="L6" sqref="L6"/>
    </sheetView>
  </sheetViews>
  <sheetFormatPr defaultRowHeight="12.75" x14ac:dyDescent="0.2"/>
  <cols>
    <col min="1" max="52" width="4.7109375" customWidth="1"/>
  </cols>
  <sheetData>
    <row r="1" spans="2:39" x14ac:dyDescent="0.2">
      <c r="R1" s="51"/>
      <c r="S1" s="51"/>
      <c r="T1" s="51"/>
      <c r="U1" s="51"/>
      <c r="V1" s="51"/>
      <c r="Z1" s="51"/>
      <c r="AA1" s="51"/>
      <c r="AB1" s="51"/>
      <c r="AC1" s="51"/>
      <c r="AD1" s="51"/>
      <c r="AM1" s="70"/>
    </row>
    <row r="2" spans="2:39" x14ac:dyDescent="0.2">
      <c r="C2" t="s">
        <v>27</v>
      </c>
      <c r="D2" t="s">
        <v>22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20"/>
      <c r="T2" s="20"/>
      <c r="U2" s="51"/>
      <c r="V2" s="51"/>
      <c r="W2" s="51"/>
      <c r="X2" s="26"/>
      <c r="Y2" s="26"/>
      <c r="Z2" s="26"/>
      <c r="AA2" s="26"/>
      <c r="AB2" s="26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70"/>
    </row>
    <row r="3" spans="2:39" ht="13.5" thickBot="1" x14ac:dyDescent="0.25">
      <c r="C3" s="2">
        <v>0</v>
      </c>
      <c r="D3" s="2">
        <v>0</v>
      </c>
      <c r="I3" s="51"/>
      <c r="J3" s="51"/>
      <c r="K3" s="20"/>
      <c r="L3" s="51"/>
      <c r="M3" s="20"/>
      <c r="N3" s="51"/>
      <c r="O3" s="20"/>
      <c r="P3" s="51"/>
      <c r="Q3" s="51"/>
      <c r="R3" s="51"/>
      <c r="S3" s="26"/>
      <c r="T3" s="26"/>
      <c r="U3" s="51"/>
      <c r="V3" s="51"/>
      <c r="W3" s="51"/>
      <c r="X3" s="26"/>
      <c r="Y3" s="20"/>
      <c r="Z3" s="20"/>
      <c r="AA3" s="20"/>
      <c r="AB3" s="26"/>
      <c r="AC3" s="51"/>
      <c r="AD3" s="51"/>
      <c r="AE3" s="51"/>
      <c r="AF3" s="51"/>
      <c r="AG3" s="20"/>
      <c r="AH3" s="51"/>
      <c r="AI3" s="20"/>
      <c r="AJ3" s="51"/>
      <c r="AK3" s="51"/>
      <c r="AL3" s="51"/>
      <c r="AM3" s="70"/>
    </row>
    <row r="4" spans="2:39" x14ac:dyDescent="0.2">
      <c r="B4" t="s">
        <v>117</v>
      </c>
      <c r="C4" s="74"/>
      <c r="D4" s="75"/>
      <c r="E4" s="76"/>
      <c r="F4" t="s">
        <v>116</v>
      </c>
      <c r="I4" s="51"/>
      <c r="J4" s="51"/>
      <c r="K4" s="51"/>
      <c r="L4" s="51"/>
      <c r="M4" s="51"/>
      <c r="N4" s="51"/>
      <c r="O4" s="51"/>
      <c r="P4" s="51"/>
      <c r="Q4" s="51"/>
      <c r="R4" s="26"/>
      <c r="S4" s="51"/>
      <c r="T4" s="51"/>
      <c r="U4" s="51"/>
      <c r="V4" s="26"/>
      <c r="W4" s="51"/>
      <c r="X4" s="26"/>
      <c r="Y4" s="26"/>
      <c r="Z4" s="19"/>
      <c r="AA4" s="26"/>
      <c r="AB4" s="26"/>
      <c r="AC4" s="51"/>
      <c r="AD4" s="26"/>
      <c r="AE4" s="51"/>
      <c r="AF4" s="51"/>
      <c r="AG4" s="51"/>
      <c r="AH4" s="51"/>
      <c r="AI4" s="51"/>
      <c r="AJ4" s="51"/>
      <c r="AK4" s="51"/>
      <c r="AL4" s="51"/>
      <c r="AM4" s="70"/>
    </row>
    <row r="5" spans="2:39" x14ac:dyDescent="0.2">
      <c r="B5" s="18">
        <f>IF(OR(AND(NOT(IF(D3,1,0)),(IF(C3,1,0))),AND(NOT( OR(AND(IF(D3,1,0),NOT(IF(C3,1,0))), AND(NOT(IF(D3,1,0)),IF(C3,1,0))) ),(IF(F5,1,0)))),1,0)</f>
        <v>0</v>
      </c>
      <c r="C5" s="77"/>
      <c r="D5" s="13" t="s">
        <v>128</v>
      </c>
      <c r="E5" s="78"/>
      <c r="F5" s="2">
        <v>0</v>
      </c>
      <c r="I5" s="51"/>
      <c r="J5" s="19"/>
      <c r="K5" s="51"/>
      <c r="L5" s="51"/>
      <c r="M5" s="51"/>
      <c r="N5" s="20"/>
      <c r="O5" s="51"/>
      <c r="P5" s="20"/>
      <c r="Q5" s="51"/>
      <c r="R5" s="19"/>
      <c r="S5" s="51"/>
      <c r="T5" s="51"/>
      <c r="U5" s="51"/>
      <c r="V5" s="20"/>
      <c r="W5" s="51"/>
      <c r="X5" s="20"/>
      <c r="Y5" s="26"/>
      <c r="Z5" s="26"/>
      <c r="AA5" s="26"/>
      <c r="AB5" s="20"/>
      <c r="AC5" s="51"/>
      <c r="AD5" s="20"/>
      <c r="AE5" s="51"/>
      <c r="AF5" s="19"/>
      <c r="AG5" s="51"/>
      <c r="AH5" s="51"/>
      <c r="AI5" s="51"/>
      <c r="AJ5" s="20"/>
      <c r="AK5" s="51"/>
      <c r="AL5" s="26"/>
      <c r="AM5" s="70"/>
    </row>
    <row r="6" spans="2:39" x14ac:dyDescent="0.2">
      <c r="C6" s="77"/>
      <c r="D6" s="13"/>
      <c r="E6" s="78"/>
      <c r="F6" s="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26"/>
      <c r="U6" s="51"/>
      <c r="V6" s="26"/>
      <c r="W6" s="51"/>
      <c r="X6" s="26"/>
      <c r="Y6" s="26"/>
      <c r="Z6" s="26"/>
      <c r="AA6" s="26"/>
      <c r="AB6" s="26"/>
      <c r="AC6" s="51"/>
      <c r="AD6" s="26"/>
      <c r="AE6" s="51"/>
      <c r="AF6" s="51"/>
      <c r="AG6" s="51"/>
      <c r="AH6" s="51"/>
      <c r="AI6" s="51"/>
      <c r="AJ6" s="51"/>
      <c r="AK6" s="51"/>
      <c r="AL6" s="26"/>
      <c r="AM6" s="70"/>
    </row>
    <row r="7" spans="2:39" x14ac:dyDescent="0.2">
      <c r="B7" t="s">
        <v>21</v>
      </c>
      <c r="C7" s="77"/>
      <c r="D7" s="19"/>
      <c r="E7" s="78"/>
      <c r="I7" s="51"/>
      <c r="J7" s="51"/>
      <c r="K7" s="51"/>
      <c r="L7" s="19"/>
      <c r="M7" s="51"/>
      <c r="N7" s="51"/>
      <c r="O7" s="51"/>
      <c r="P7" s="51"/>
      <c r="Q7" s="51"/>
      <c r="R7" s="26"/>
      <c r="S7" s="51"/>
      <c r="T7" s="51"/>
      <c r="U7" s="51"/>
      <c r="V7" s="51"/>
      <c r="W7" s="51"/>
      <c r="X7" s="19"/>
      <c r="Y7" s="26"/>
      <c r="Z7" s="26"/>
      <c r="AA7" s="20"/>
      <c r="AB7" s="26"/>
      <c r="AC7" s="51"/>
      <c r="AD7" s="51"/>
      <c r="AE7" s="51"/>
      <c r="AF7" s="51"/>
      <c r="AG7" s="51"/>
      <c r="AH7" s="19"/>
      <c r="AI7" s="51"/>
      <c r="AJ7" s="51"/>
      <c r="AK7" s="51"/>
      <c r="AL7" s="51"/>
      <c r="AM7" s="70"/>
    </row>
    <row r="8" spans="2:39" ht="13.5" thickBot="1" x14ac:dyDescent="0.25">
      <c r="B8" s="2">
        <v>0</v>
      </c>
      <c r="C8" s="79" t="s">
        <v>169</v>
      </c>
      <c r="D8" s="116">
        <f>IF(OR(AND(IF(F5,1,0),NOT(IF(D3,1,0)),NOT(IF(C3,1,0))),AND(NOT(IF(F5,1,0)),IF(D3,1,0),NOT(IF(C3,1,0))),AND(NOT(IF(F5,1,0)),NOT(IF(D3,1,0)),IF(C3,1,0)),AND(IF(F5,1,0),IF(D3,1,0),IF(C3,1,0))),1,0)</f>
        <v>0</v>
      </c>
      <c r="E8" s="81"/>
      <c r="I8" s="51"/>
      <c r="J8" s="51"/>
      <c r="K8" s="51"/>
      <c r="L8" s="51"/>
      <c r="M8" s="51"/>
      <c r="N8" s="51"/>
      <c r="O8" s="51"/>
      <c r="P8" s="51"/>
      <c r="Q8" s="51"/>
      <c r="R8" s="20"/>
      <c r="S8" s="51"/>
      <c r="T8" s="51"/>
      <c r="U8" s="51"/>
      <c r="V8" s="51"/>
      <c r="W8" s="51"/>
      <c r="X8" s="20"/>
      <c r="Y8" s="51"/>
      <c r="Z8" s="51"/>
      <c r="AA8" s="51"/>
      <c r="AB8" s="51"/>
      <c r="AC8" s="51"/>
      <c r="AD8" s="51"/>
      <c r="AE8" s="51"/>
      <c r="AF8" s="51"/>
      <c r="AG8" s="51"/>
      <c r="AH8" s="26"/>
      <c r="AI8" s="51"/>
      <c r="AJ8" s="26"/>
      <c r="AK8" s="51"/>
      <c r="AL8" s="51"/>
      <c r="AM8" s="70"/>
    </row>
    <row r="9" spans="2:39" x14ac:dyDescent="0.2">
      <c r="B9" s="1"/>
      <c r="C9" s="32" t="s">
        <v>172</v>
      </c>
      <c r="D9" s="82">
        <f>IF(OR(AND(IF(B8,1,0),IF(D3,1,0)),AND(NOT(IF(B8,1,0)), OR(AND(IF(F5,1,0),NOT(IF(D3,1,0)),NOT(IF(C3,1,0))),AND(NOT(IF(F5,1,0)),IF(D3,1,0),NOT(IF(C3,1,0))),AND(NOT(IF(F5,1,0)),NOT(IF(D3,1,0)),IF(C3,1,0)),AND(IF(F5,1,0),IF(D3,1,0),IF(C3,1,0))) )),1,0)</f>
        <v>0</v>
      </c>
      <c r="E9" s="32"/>
      <c r="I9" s="51"/>
      <c r="J9" s="51"/>
      <c r="K9" s="51"/>
      <c r="L9" s="51"/>
      <c r="M9" s="51"/>
      <c r="N9" s="51"/>
      <c r="O9" s="51"/>
      <c r="P9" s="51"/>
      <c r="Q9" s="51"/>
      <c r="R9" s="26"/>
      <c r="S9" s="51"/>
      <c r="T9" s="19"/>
      <c r="U9" s="51"/>
      <c r="V9" s="51"/>
      <c r="W9" s="51"/>
      <c r="X9" s="51"/>
      <c r="Y9" s="51"/>
      <c r="Z9" s="26"/>
      <c r="AA9" s="19"/>
      <c r="AB9" s="51"/>
      <c r="AC9" s="51"/>
      <c r="AD9" s="51"/>
      <c r="AE9" s="51"/>
      <c r="AF9" s="51"/>
      <c r="AG9" s="51"/>
      <c r="AH9" s="26"/>
      <c r="AI9" s="51"/>
      <c r="AJ9" s="19"/>
      <c r="AK9" s="51"/>
      <c r="AL9" s="51"/>
      <c r="AM9" s="70"/>
    </row>
    <row r="10" spans="2:39" x14ac:dyDescent="0.2"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19"/>
      <c r="U10" s="51"/>
      <c r="V10" s="51"/>
      <c r="W10" s="51"/>
      <c r="X10" s="51"/>
      <c r="Y10" s="51"/>
      <c r="Z10" s="51"/>
      <c r="AA10" s="51"/>
      <c r="AB10" s="19"/>
      <c r="AC10" s="51"/>
      <c r="AD10" s="51"/>
      <c r="AE10" s="51"/>
      <c r="AF10" s="51"/>
      <c r="AG10" s="51"/>
      <c r="AH10" s="51"/>
      <c r="AI10" s="51"/>
      <c r="AJ10" s="26"/>
      <c r="AK10" s="51"/>
      <c r="AM10" s="70"/>
    </row>
    <row r="11" spans="2:39" ht="13.5" thickBot="1" x14ac:dyDescent="0.25"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26"/>
      <c r="U11" s="51"/>
      <c r="V11" s="51"/>
      <c r="W11" s="51"/>
      <c r="X11" s="51"/>
      <c r="Y11" s="51"/>
      <c r="Z11" s="51"/>
      <c r="AA11" s="51"/>
      <c r="AB11" s="26"/>
      <c r="AC11" s="51"/>
      <c r="AD11" s="51"/>
      <c r="AE11" s="51"/>
      <c r="AF11" s="51"/>
      <c r="AG11" s="51"/>
      <c r="AH11" s="51"/>
      <c r="AI11" s="51"/>
      <c r="AJ11" s="26"/>
      <c r="AK11" s="51"/>
    </row>
    <row r="12" spans="2:39" ht="13.5" thickBot="1" x14ac:dyDescent="0.25">
      <c r="B12" s="94" t="s">
        <v>21</v>
      </c>
      <c r="C12" s="95" t="s">
        <v>22</v>
      </c>
      <c r="D12" s="95" t="s">
        <v>27</v>
      </c>
      <c r="E12" s="95" t="s">
        <v>171</v>
      </c>
      <c r="F12" s="96" t="s">
        <v>172</v>
      </c>
      <c r="G12" s="96" t="s">
        <v>117</v>
      </c>
      <c r="H12" s="26" t="s">
        <v>169</v>
      </c>
    </row>
    <row r="13" spans="2:39" x14ac:dyDescent="0.2">
      <c r="B13" s="86">
        <v>0</v>
      </c>
      <c r="C13" s="87">
        <v>0</v>
      </c>
      <c r="D13" s="13">
        <v>0</v>
      </c>
      <c r="E13" s="13">
        <v>0</v>
      </c>
      <c r="F13" s="90">
        <v>0</v>
      </c>
      <c r="G13" s="88">
        <v>0</v>
      </c>
      <c r="H13" s="89">
        <v>0</v>
      </c>
    </row>
    <row r="14" spans="2:39" x14ac:dyDescent="0.2">
      <c r="B14" s="89">
        <v>0</v>
      </c>
      <c r="C14" s="13">
        <v>0</v>
      </c>
      <c r="D14" s="13">
        <v>0</v>
      </c>
      <c r="E14" s="13">
        <v>1</v>
      </c>
      <c r="F14" s="90">
        <v>1</v>
      </c>
      <c r="G14" s="90">
        <v>1</v>
      </c>
      <c r="H14" s="89">
        <v>1</v>
      </c>
    </row>
    <row r="15" spans="2:39" x14ac:dyDescent="0.2">
      <c r="B15" s="89">
        <v>0</v>
      </c>
      <c r="C15" s="13">
        <v>0</v>
      </c>
      <c r="D15" s="13">
        <v>1</v>
      </c>
      <c r="E15" s="13">
        <v>0</v>
      </c>
      <c r="F15" s="90">
        <v>1</v>
      </c>
      <c r="G15" s="90">
        <v>1</v>
      </c>
      <c r="H15" s="89">
        <v>1</v>
      </c>
    </row>
    <row r="16" spans="2:39" x14ac:dyDescent="0.2">
      <c r="B16" s="89">
        <v>0</v>
      </c>
      <c r="C16" s="13">
        <v>0</v>
      </c>
      <c r="D16" s="13">
        <v>1</v>
      </c>
      <c r="E16" s="13">
        <v>1</v>
      </c>
      <c r="F16" s="90">
        <v>0</v>
      </c>
      <c r="G16" s="90">
        <v>1</v>
      </c>
      <c r="H16" s="89">
        <v>0</v>
      </c>
    </row>
    <row r="17" spans="2:8" x14ac:dyDescent="0.2">
      <c r="B17" s="89">
        <v>0</v>
      </c>
      <c r="C17" s="13">
        <v>1</v>
      </c>
      <c r="D17" s="13">
        <v>0</v>
      </c>
      <c r="E17" s="13">
        <v>0</v>
      </c>
      <c r="F17" s="90">
        <v>1</v>
      </c>
      <c r="G17" s="90">
        <v>0</v>
      </c>
      <c r="H17" s="89">
        <v>1</v>
      </c>
    </row>
    <row r="18" spans="2:8" x14ac:dyDescent="0.2">
      <c r="B18" s="89">
        <v>0</v>
      </c>
      <c r="C18" s="13">
        <v>1</v>
      </c>
      <c r="D18" s="13">
        <v>0</v>
      </c>
      <c r="E18" s="13">
        <v>1</v>
      </c>
      <c r="F18" s="90">
        <v>0</v>
      </c>
      <c r="G18" s="90">
        <v>0</v>
      </c>
      <c r="H18" s="89">
        <v>0</v>
      </c>
    </row>
    <row r="19" spans="2:8" x14ac:dyDescent="0.2">
      <c r="B19" s="89">
        <v>0</v>
      </c>
      <c r="C19" s="13">
        <v>1</v>
      </c>
      <c r="D19" s="13">
        <v>1</v>
      </c>
      <c r="E19" s="13">
        <v>0</v>
      </c>
      <c r="F19" s="90">
        <v>0</v>
      </c>
      <c r="G19" s="90">
        <v>0</v>
      </c>
      <c r="H19" s="89">
        <v>0</v>
      </c>
    </row>
    <row r="20" spans="2:8" x14ac:dyDescent="0.2">
      <c r="B20" s="89">
        <v>0</v>
      </c>
      <c r="C20" s="13">
        <v>1</v>
      </c>
      <c r="D20" s="13">
        <v>1</v>
      </c>
      <c r="E20" s="13">
        <v>1</v>
      </c>
      <c r="F20" s="90">
        <v>1</v>
      </c>
      <c r="G20" s="90">
        <v>1</v>
      </c>
      <c r="H20" s="89">
        <v>1</v>
      </c>
    </row>
    <row r="21" spans="2:8" x14ac:dyDescent="0.2">
      <c r="B21" s="89">
        <v>1</v>
      </c>
      <c r="C21" s="13">
        <v>0</v>
      </c>
      <c r="D21" s="13">
        <v>0</v>
      </c>
      <c r="E21" s="13">
        <v>0</v>
      </c>
      <c r="F21" s="90">
        <v>0</v>
      </c>
      <c r="G21" s="90">
        <v>0</v>
      </c>
      <c r="H21" s="89">
        <v>0</v>
      </c>
    </row>
    <row r="22" spans="2:8" x14ac:dyDescent="0.2">
      <c r="B22" s="89">
        <v>1</v>
      </c>
      <c r="C22" s="13">
        <v>0</v>
      </c>
      <c r="D22" s="13">
        <v>0</v>
      </c>
      <c r="E22" s="13">
        <v>1</v>
      </c>
      <c r="F22" s="90">
        <v>0</v>
      </c>
      <c r="G22" s="90">
        <v>1</v>
      </c>
      <c r="H22" s="89">
        <v>1</v>
      </c>
    </row>
    <row r="23" spans="2:8" x14ac:dyDescent="0.2">
      <c r="B23" s="89">
        <v>1</v>
      </c>
      <c r="C23" s="13">
        <v>0</v>
      </c>
      <c r="D23" s="13">
        <v>1</v>
      </c>
      <c r="E23" s="13">
        <v>0</v>
      </c>
      <c r="F23" s="90">
        <v>0</v>
      </c>
      <c r="G23" s="90">
        <v>1</v>
      </c>
      <c r="H23" s="89">
        <v>1</v>
      </c>
    </row>
    <row r="24" spans="2:8" x14ac:dyDescent="0.2">
      <c r="B24" s="89">
        <v>1</v>
      </c>
      <c r="C24" s="13">
        <v>0</v>
      </c>
      <c r="D24" s="13">
        <v>1</v>
      </c>
      <c r="E24" s="13">
        <v>1</v>
      </c>
      <c r="F24" s="90">
        <v>0</v>
      </c>
      <c r="G24" s="90">
        <v>1</v>
      </c>
      <c r="H24" s="89">
        <v>0</v>
      </c>
    </row>
    <row r="25" spans="2:8" x14ac:dyDescent="0.2">
      <c r="B25" s="89">
        <v>1</v>
      </c>
      <c r="C25" s="13">
        <v>1</v>
      </c>
      <c r="D25" s="13">
        <v>0</v>
      </c>
      <c r="E25" s="13">
        <v>0</v>
      </c>
      <c r="F25" s="90">
        <v>1</v>
      </c>
      <c r="G25" s="90">
        <v>0</v>
      </c>
      <c r="H25" s="89">
        <v>1</v>
      </c>
    </row>
    <row r="26" spans="2:8" x14ac:dyDescent="0.2">
      <c r="B26" s="89">
        <v>1</v>
      </c>
      <c r="C26" s="13">
        <v>1</v>
      </c>
      <c r="D26" s="13">
        <v>0</v>
      </c>
      <c r="E26" s="13">
        <v>1</v>
      </c>
      <c r="F26" s="90">
        <v>1</v>
      </c>
      <c r="G26" s="90">
        <v>0</v>
      </c>
      <c r="H26" s="89">
        <v>0</v>
      </c>
    </row>
    <row r="27" spans="2:8" x14ac:dyDescent="0.2">
      <c r="B27" s="89">
        <v>1</v>
      </c>
      <c r="C27" s="13">
        <v>1</v>
      </c>
      <c r="D27" s="13">
        <v>1</v>
      </c>
      <c r="E27" s="13">
        <v>0</v>
      </c>
      <c r="F27" s="90">
        <v>1</v>
      </c>
      <c r="G27" s="90">
        <v>0</v>
      </c>
      <c r="H27" s="89">
        <v>0</v>
      </c>
    </row>
    <row r="28" spans="2:8" ht="13.5" thickBot="1" x14ac:dyDescent="0.25">
      <c r="B28" s="91">
        <v>1</v>
      </c>
      <c r="C28" s="83">
        <v>1</v>
      </c>
      <c r="D28" s="83">
        <v>1</v>
      </c>
      <c r="E28" s="83">
        <v>1</v>
      </c>
      <c r="F28" s="92">
        <v>1</v>
      </c>
      <c r="G28" s="92">
        <v>1</v>
      </c>
      <c r="H28" s="89">
        <v>1</v>
      </c>
    </row>
    <row r="37" spans="3:11" x14ac:dyDescent="0.2">
      <c r="C37" s="51"/>
      <c r="D37" s="46"/>
      <c r="E37" s="46"/>
      <c r="F37" s="46"/>
      <c r="G37" s="46"/>
      <c r="H37" s="46"/>
      <c r="I37" s="46"/>
      <c r="J37" s="46"/>
      <c r="K37" s="51"/>
    </row>
    <row r="38" spans="3:11" x14ac:dyDescent="0.2">
      <c r="C38" s="26"/>
      <c r="D38" s="49"/>
      <c r="E38" s="20"/>
      <c r="F38" s="20"/>
      <c r="G38" s="20"/>
      <c r="H38" s="21"/>
      <c r="I38" s="21"/>
      <c r="J38" s="21"/>
      <c r="K38" s="26"/>
    </row>
    <row r="39" spans="3:11" x14ac:dyDescent="0.2">
      <c r="C39" s="26"/>
      <c r="D39" s="49"/>
      <c r="E39" s="20"/>
      <c r="F39" s="20"/>
      <c r="G39" s="20"/>
      <c r="H39" s="21"/>
      <c r="I39" s="21"/>
      <c r="J39" s="21"/>
      <c r="K39" s="26"/>
    </row>
    <row r="40" spans="3:11" x14ac:dyDescent="0.2">
      <c r="C40" s="26"/>
      <c r="D40" s="49"/>
      <c r="E40" s="20"/>
      <c r="F40" s="20"/>
      <c r="G40" s="20"/>
      <c r="H40" s="21"/>
      <c r="I40" s="21"/>
      <c r="J40" s="21"/>
      <c r="K40" s="26"/>
    </row>
    <row r="41" spans="3:11" x14ac:dyDescent="0.2">
      <c r="C41" s="26"/>
      <c r="D41" s="49"/>
      <c r="E41" s="20"/>
      <c r="F41" s="20"/>
      <c r="G41" s="20"/>
      <c r="H41" s="21"/>
      <c r="I41" s="21"/>
      <c r="J41" s="21"/>
      <c r="K41" s="26"/>
    </row>
    <row r="42" spans="3:11" x14ac:dyDescent="0.2">
      <c r="C42" s="26"/>
      <c r="D42" s="49"/>
      <c r="E42" s="20"/>
      <c r="F42" s="20"/>
      <c r="G42" s="20"/>
      <c r="H42" s="21"/>
      <c r="I42" s="21"/>
      <c r="J42" s="21"/>
      <c r="K42" s="26"/>
    </row>
    <row r="43" spans="3:11" x14ac:dyDescent="0.2">
      <c r="C43" s="26"/>
      <c r="D43" s="49"/>
      <c r="E43" s="20"/>
      <c r="F43" s="20"/>
      <c r="G43" s="20"/>
      <c r="H43" s="21"/>
      <c r="I43" s="21"/>
      <c r="J43" s="21"/>
      <c r="K43" s="26"/>
    </row>
    <row r="44" spans="3:11" x14ac:dyDescent="0.2">
      <c r="C44" s="26"/>
      <c r="D44" s="49"/>
      <c r="E44" s="20"/>
      <c r="F44" s="20"/>
      <c r="G44" s="20"/>
      <c r="H44" s="21"/>
      <c r="I44" s="21"/>
      <c r="J44" s="21"/>
      <c r="K44" s="26"/>
    </row>
    <row r="45" spans="3:11" x14ac:dyDescent="0.2">
      <c r="C45" s="26"/>
      <c r="D45" s="49"/>
      <c r="E45" s="20"/>
      <c r="F45" s="20"/>
      <c r="G45" s="20"/>
      <c r="H45" s="21"/>
      <c r="I45" s="21"/>
      <c r="J45" s="21"/>
      <c r="K45" s="26"/>
    </row>
    <row r="46" spans="3:11" x14ac:dyDescent="0.2">
      <c r="C46" s="26"/>
      <c r="D46" s="49"/>
      <c r="E46" s="20"/>
      <c r="F46" s="20"/>
      <c r="G46" s="20"/>
      <c r="H46" s="21"/>
      <c r="I46" s="21"/>
      <c r="J46" s="21"/>
      <c r="K46" s="26"/>
    </row>
    <row r="47" spans="3:11" x14ac:dyDescent="0.2">
      <c r="C47" s="26"/>
      <c r="D47" s="49"/>
      <c r="E47" s="20"/>
      <c r="F47" s="20"/>
      <c r="G47" s="20"/>
      <c r="H47" s="21"/>
      <c r="I47" s="21"/>
      <c r="J47" s="21"/>
      <c r="K47" s="26"/>
    </row>
    <row r="48" spans="3:11" x14ac:dyDescent="0.2">
      <c r="C48" s="26"/>
      <c r="D48" s="49"/>
      <c r="E48" s="20"/>
      <c r="F48" s="20"/>
      <c r="G48" s="20"/>
      <c r="H48" s="21"/>
      <c r="I48" s="21"/>
      <c r="J48" s="21"/>
      <c r="K48" s="26"/>
    </row>
    <row r="49" spans="3:11" x14ac:dyDescent="0.2">
      <c r="C49" s="26"/>
      <c r="D49" s="49"/>
      <c r="E49" s="20"/>
      <c r="F49" s="20"/>
      <c r="G49" s="20"/>
      <c r="H49" s="21"/>
      <c r="I49" s="21"/>
      <c r="J49" s="21"/>
      <c r="K49" s="26"/>
    </row>
    <row r="50" spans="3:11" x14ac:dyDescent="0.2">
      <c r="C50" s="26"/>
      <c r="D50" s="49"/>
      <c r="E50" s="20"/>
      <c r="F50" s="20"/>
      <c r="G50" s="20"/>
      <c r="H50" s="21"/>
      <c r="I50" s="21"/>
      <c r="J50" s="21"/>
      <c r="K50" s="26"/>
    </row>
    <row r="51" spans="3:11" x14ac:dyDescent="0.2">
      <c r="C51" s="26"/>
      <c r="D51" s="49"/>
      <c r="E51" s="20"/>
      <c r="F51" s="20"/>
      <c r="G51" s="20"/>
      <c r="H51" s="21"/>
      <c r="I51" s="21"/>
      <c r="J51" s="21"/>
      <c r="K51" s="26"/>
    </row>
    <row r="52" spans="3:11" x14ac:dyDescent="0.2">
      <c r="C52" s="26"/>
      <c r="D52" s="49"/>
      <c r="E52" s="20"/>
      <c r="F52" s="20"/>
      <c r="G52" s="20"/>
      <c r="H52" s="21"/>
      <c r="I52" s="21"/>
      <c r="J52" s="21"/>
      <c r="K52" s="26"/>
    </row>
    <row r="53" spans="3:11" x14ac:dyDescent="0.2">
      <c r="C53" s="26"/>
      <c r="D53" s="49"/>
      <c r="E53" s="20"/>
      <c r="F53" s="20"/>
      <c r="G53" s="20"/>
      <c r="H53" s="21"/>
      <c r="I53" s="21"/>
      <c r="J53" s="21"/>
      <c r="K53" s="26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B1:CF105"/>
  <sheetViews>
    <sheetView zoomScale="40" zoomScaleNormal="40" workbookViewId="0">
      <selection activeCell="CF114" sqref="CF114"/>
    </sheetView>
  </sheetViews>
  <sheetFormatPr defaultRowHeight="12.75" x14ac:dyDescent="0.2"/>
  <cols>
    <col min="1" max="78" width="4.7109375" customWidth="1"/>
    <col min="79" max="86" width="9.140625" customWidth="1"/>
  </cols>
  <sheetData>
    <row r="1" spans="2:76" ht="12" customHeight="1" x14ac:dyDescent="0.2"/>
    <row r="2" spans="2:76" ht="12" customHeight="1" x14ac:dyDescent="0.2">
      <c r="H2" s="1" t="s">
        <v>194</v>
      </c>
      <c r="N2" t="s">
        <v>195</v>
      </c>
      <c r="T2" t="s">
        <v>196</v>
      </c>
      <c r="Z2" t="s">
        <v>68</v>
      </c>
      <c r="AF2" t="s">
        <v>73</v>
      </c>
      <c r="AL2" t="s">
        <v>77</v>
      </c>
      <c r="AR2" t="s">
        <v>80</v>
      </c>
      <c r="AX2" t="s">
        <v>82</v>
      </c>
    </row>
    <row r="3" spans="2:76" ht="12" customHeight="1" x14ac:dyDescent="0.2">
      <c r="H3" s="122">
        <f>H20</f>
        <v>0</v>
      </c>
      <c r="N3" s="122">
        <f>N31</f>
        <v>0</v>
      </c>
      <c r="T3" s="122">
        <f>T42</f>
        <v>0</v>
      </c>
      <c r="Z3" s="122">
        <f>Z53</f>
        <v>0</v>
      </c>
      <c r="AF3" s="122">
        <f>AF64</f>
        <v>1</v>
      </c>
      <c r="AL3" s="122">
        <f>AL75</f>
        <v>0</v>
      </c>
      <c r="AR3" s="122">
        <f>AR87</f>
        <v>1</v>
      </c>
      <c r="AX3" s="122">
        <f>AX98</f>
        <v>0</v>
      </c>
    </row>
    <row r="4" spans="2:76" ht="12" customHeight="1" x14ac:dyDescent="0.2"/>
    <row r="5" spans="2:76" ht="12" customHeight="1" x14ac:dyDescent="0.2">
      <c r="B5" s="51"/>
      <c r="C5" s="51"/>
      <c r="D5" s="51"/>
      <c r="E5" s="51"/>
      <c r="F5" s="51"/>
      <c r="G5" s="51"/>
      <c r="H5" s="51"/>
      <c r="O5" t="s">
        <v>182</v>
      </c>
      <c r="R5" s="51"/>
      <c r="S5" s="51"/>
      <c r="T5" s="51"/>
      <c r="U5" s="51" t="s">
        <v>183</v>
      </c>
      <c r="V5" s="51"/>
      <c r="Z5" s="51"/>
      <c r="AA5" s="51" t="s">
        <v>184</v>
      </c>
      <c r="AB5" s="51"/>
      <c r="AC5" s="51"/>
      <c r="AD5" s="51"/>
      <c r="AG5" t="s">
        <v>185</v>
      </c>
      <c r="AH5" t="s">
        <v>186</v>
      </c>
      <c r="AM5" s="70"/>
      <c r="AN5" t="s">
        <v>187</v>
      </c>
      <c r="AT5" t="s">
        <v>188</v>
      </c>
      <c r="AZ5" t="s">
        <v>189</v>
      </c>
      <c r="BF5" t="s">
        <v>190</v>
      </c>
      <c r="BL5" t="s">
        <v>191</v>
      </c>
      <c r="BR5" t="s">
        <v>192</v>
      </c>
      <c r="BX5" t="s">
        <v>193</v>
      </c>
    </row>
    <row r="6" spans="2:76" ht="12" customHeight="1" x14ac:dyDescent="0.2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2">
        <v>1</v>
      </c>
      <c r="P6" s="51"/>
      <c r="Q6" s="51"/>
      <c r="R6" s="51"/>
      <c r="S6" s="20"/>
      <c r="T6" s="20"/>
      <c r="U6" s="2">
        <v>1</v>
      </c>
      <c r="V6" s="51"/>
      <c r="W6" s="51"/>
      <c r="X6" s="26"/>
      <c r="Y6" s="26"/>
      <c r="Z6" s="26"/>
      <c r="AA6" s="2">
        <v>0</v>
      </c>
      <c r="AB6" s="26"/>
      <c r="AC6" s="51"/>
      <c r="AD6" s="51"/>
      <c r="AE6" s="51"/>
      <c r="AF6" s="51"/>
      <c r="AG6" s="2">
        <v>1</v>
      </c>
      <c r="AH6" s="2">
        <v>1</v>
      </c>
      <c r="AI6" s="51"/>
      <c r="AJ6" s="51"/>
      <c r="AK6" s="51"/>
      <c r="AL6" s="51"/>
      <c r="AM6" s="70"/>
      <c r="AN6" s="2">
        <v>0</v>
      </c>
      <c r="AT6" s="2">
        <v>0</v>
      </c>
      <c r="AZ6" s="2">
        <v>0</v>
      </c>
      <c r="BF6" s="2">
        <v>0</v>
      </c>
      <c r="BL6" s="2">
        <v>0</v>
      </c>
      <c r="BR6" s="2">
        <v>1</v>
      </c>
      <c r="BX6" s="2">
        <v>0</v>
      </c>
    </row>
    <row r="7" spans="2:76" ht="12" customHeight="1" x14ac:dyDescent="0.2">
      <c r="B7" s="51"/>
      <c r="C7" s="20"/>
      <c r="D7" s="20"/>
      <c r="E7" s="51"/>
      <c r="F7" s="51"/>
      <c r="G7" s="51"/>
      <c r="H7" s="51"/>
      <c r="I7" s="51"/>
      <c r="J7" s="51"/>
      <c r="K7" s="20"/>
      <c r="L7" s="51"/>
      <c r="M7" s="20"/>
      <c r="N7" s="51"/>
      <c r="O7" s="20"/>
      <c r="P7" s="51"/>
      <c r="Q7" s="51"/>
      <c r="R7" s="51"/>
      <c r="S7" s="26"/>
      <c r="T7" s="26"/>
      <c r="U7" s="51"/>
      <c r="V7" s="51"/>
      <c r="W7" s="51"/>
      <c r="X7" s="26"/>
      <c r="Y7" s="20"/>
      <c r="Z7" s="20"/>
      <c r="AA7" s="20"/>
      <c r="AB7" s="26"/>
      <c r="AC7" s="51"/>
      <c r="AD7" s="51"/>
      <c r="AE7" s="51"/>
      <c r="AF7" s="51"/>
      <c r="AG7" s="20"/>
      <c r="AH7" s="51"/>
      <c r="AI7" s="20"/>
      <c r="AJ7" s="51"/>
      <c r="AK7" s="51"/>
      <c r="AL7" s="51"/>
      <c r="AM7" s="70"/>
    </row>
    <row r="8" spans="2:76" ht="12" customHeight="1" x14ac:dyDescent="0.2">
      <c r="B8" s="51"/>
      <c r="C8" s="51"/>
      <c r="D8" s="51"/>
      <c r="E8" s="51"/>
      <c r="F8" s="51"/>
      <c r="G8" s="51"/>
      <c r="H8" s="51"/>
      <c r="I8" s="117">
        <v>0</v>
      </c>
      <c r="J8" s="117">
        <v>0</v>
      </c>
      <c r="K8" s="51"/>
      <c r="L8" s="51"/>
      <c r="M8" s="51"/>
      <c r="N8" s="51"/>
      <c r="O8" s="51"/>
      <c r="P8" s="117">
        <v>0</v>
      </c>
      <c r="Q8" s="51"/>
      <c r="R8" s="26"/>
      <c r="S8" s="51"/>
      <c r="T8" s="51"/>
      <c r="U8" s="51"/>
      <c r="V8" s="117">
        <v>0</v>
      </c>
      <c r="W8" s="51"/>
      <c r="X8" s="26"/>
      <c r="Y8" s="26"/>
      <c r="Z8" s="19"/>
      <c r="AA8" s="26"/>
      <c r="AB8" s="117">
        <v>0</v>
      </c>
      <c r="AC8" s="51"/>
      <c r="AD8" s="26"/>
      <c r="AE8" s="51"/>
      <c r="AF8" s="51"/>
      <c r="AG8" s="51"/>
      <c r="AH8" s="51"/>
      <c r="AI8" s="51"/>
      <c r="AJ8" s="51"/>
      <c r="AK8" s="51"/>
      <c r="AL8" s="51"/>
      <c r="AM8" s="70"/>
      <c r="AZ8" t="s">
        <v>94</v>
      </c>
      <c r="BF8" t="s">
        <v>83</v>
      </c>
      <c r="BL8" t="s">
        <v>84</v>
      </c>
      <c r="BR8" t="s">
        <v>85</v>
      </c>
      <c r="BX8" t="s">
        <v>86</v>
      </c>
    </row>
    <row r="9" spans="2:76" ht="12" customHeight="1" x14ac:dyDescent="0.2">
      <c r="B9" s="19"/>
      <c r="C9" s="51"/>
      <c r="D9" s="26"/>
      <c r="E9" s="51"/>
      <c r="F9" s="20"/>
      <c r="G9" s="51"/>
      <c r="H9" s="51"/>
      <c r="I9" s="51"/>
      <c r="J9" s="19"/>
      <c r="K9" s="51"/>
      <c r="L9" s="51"/>
      <c r="M9" s="51"/>
      <c r="N9" s="20"/>
      <c r="O9" s="51"/>
      <c r="P9" s="20"/>
      <c r="Q9" s="51"/>
      <c r="R9" s="19"/>
      <c r="S9" s="51"/>
      <c r="T9" s="51"/>
      <c r="U9" s="51"/>
      <c r="V9" s="20"/>
      <c r="W9" s="51"/>
      <c r="X9" s="20"/>
      <c r="Y9" s="26"/>
      <c r="Z9" s="26"/>
      <c r="AA9" s="26"/>
      <c r="AB9" s="20"/>
      <c r="AC9" s="51"/>
      <c r="AD9" s="20"/>
      <c r="AE9" s="51"/>
      <c r="AF9" s="19"/>
      <c r="AG9" s="51"/>
      <c r="AH9" s="51"/>
      <c r="AI9" s="51"/>
      <c r="AJ9" s="20"/>
      <c r="AK9" s="51"/>
      <c r="AL9" s="26"/>
      <c r="AM9" s="70"/>
      <c r="AZ9" s="122">
        <f>AZ94</f>
        <v>0</v>
      </c>
      <c r="BF9" s="122">
        <f>BF94</f>
        <v>0</v>
      </c>
      <c r="BL9" s="122">
        <f>BL94</f>
        <v>0</v>
      </c>
      <c r="BR9" s="122">
        <f>BR94</f>
        <v>0</v>
      </c>
      <c r="BX9" s="122">
        <f>BX94</f>
        <v>0</v>
      </c>
    </row>
    <row r="10" spans="2:76" ht="12" customHeight="1" x14ac:dyDescent="0.2">
      <c r="B10" s="51"/>
      <c r="C10" s="51"/>
      <c r="D10" s="26"/>
      <c r="E10" s="51"/>
      <c r="F10" s="26"/>
      <c r="G10" s="51"/>
      <c r="I10" t="s">
        <v>27</v>
      </c>
      <c r="J10" t="s">
        <v>22</v>
      </c>
      <c r="M10" s="51"/>
      <c r="O10" t="s">
        <v>27</v>
      </c>
      <c r="P10" t="s">
        <v>22</v>
      </c>
      <c r="S10" s="51"/>
      <c r="U10" t="s">
        <v>27</v>
      </c>
      <c r="V10" t="s">
        <v>22</v>
      </c>
      <c r="Y10" s="26"/>
      <c r="AA10" t="s">
        <v>27</v>
      </c>
      <c r="AB10" t="s">
        <v>22</v>
      </c>
      <c r="AE10" s="51"/>
      <c r="AG10" t="s">
        <v>27</v>
      </c>
      <c r="AH10" t="s">
        <v>22</v>
      </c>
      <c r="AJ10" s="117">
        <v>0</v>
      </c>
      <c r="AK10" s="51"/>
      <c r="AL10" s="26"/>
      <c r="AM10" s="70"/>
    </row>
    <row r="11" spans="2:76" ht="12" customHeight="1" thickBot="1" x14ac:dyDescent="0.25">
      <c r="B11" s="51"/>
      <c r="C11" s="51"/>
      <c r="D11" s="19"/>
      <c r="E11" s="51"/>
      <c r="F11" s="51"/>
      <c r="G11" s="51"/>
      <c r="I11" s="2">
        <f>I8</f>
        <v>0</v>
      </c>
      <c r="J11" s="2">
        <f>J8</f>
        <v>0</v>
      </c>
      <c r="M11" s="51"/>
      <c r="O11" s="2">
        <f>O6</f>
        <v>1</v>
      </c>
      <c r="P11" s="2">
        <f>P8</f>
        <v>0</v>
      </c>
      <c r="S11" s="51"/>
      <c r="U11" s="2">
        <f>U6</f>
        <v>1</v>
      </c>
      <c r="V11" s="2">
        <f>V8</f>
        <v>0</v>
      </c>
      <c r="Y11" s="26"/>
      <c r="AA11" s="2">
        <f>AA6</f>
        <v>0</v>
      </c>
      <c r="AB11" s="2">
        <f>AB8</f>
        <v>0</v>
      </c>
      <c r="AE11" s="51"/>
      <c r="AG11" s="2">
        <f>AG6</f>
        <v>1</v>
      </c>
      <c r="AH11" s="2">
        <f>AH6</f>
        <v>1</v>
      </c>
      <c r="AK11" s="51"/>
      <c r="AL11" s="51"/>
      <c r="AM11" s="70"/>
    </row>
    <row r="12" spans="2:76" ht="12" customHeight="1" x14ac:dyDescent="0.2">
      <c r="B12" s="20"/>
      <c r="C12" s="51"/>
      <c r="D12" s="19"/>
      <c r="E12" s="51"/>
      <c r="F12" s="51"/>
      <c r="G12" s="51"/>
      <c r="H12" t="s">
        <v>117</v>
      </c>
      <c r="I12" s="74"/>
      <c r="J12" s="75"/>
      <c r="K12" s="76"/>
      <c r="L12" t="s">
        <v>116</v>
      </c>
      <c r="M12" s="51"/>
      <c r="N12" t="s">
        <v>117</v>
      </c>
      <c r="O12" s="74"/>
      <c r="P12" s="75"/>
      <c r="Q12" s="76"/>
      <c r="R12" t="s">
        <v>116</v>
      </c>
      <c r="S12" s="51"/>
      <c r="T12" t="s">
        <v>117</v>
      </c>
      <c r="U12" s="74"/>
      <c r="V12" s="75"/>
      <c r="W12" s="76"/>
      <c r="X12" t="s">
        <v>116</v>
      </c>
      <c r="Y12" s="51"/>
      <c r="Z12" t="s">
        <v>117</v>
      </c>
      <c r="AA12" s="74"/>
      <c r="AB12" s="75"/>
      <c r="AC12" s="76"/>
      <c r="AD12" t="s">
        <v>116</v>
      </c>
      <c r="AE12" s="51"/>
      <c r="AF12" t="s">
        <v>117</v>
      </c>
      <c r="AG12" s="74"/>
      <c r="AH12" s="75"/>
      <c r="AI12" s="76"/>
      <c r="AJ12" t="s">
        <v>116</v>
      </c>
      <c r="AK12" s="51"/>
      <c r="AL12" s="51"/>
      <c r="AM12" s="70"/>
    </row>
    <row r="13" spans="2:76" ht="12" customHeight="1" x14ac:dyDescent="0.2">
      <c r="B13" s="26"/>
      <c r="C13" s="51"/>
      <c r="D13" s="19"/>
      <c r="E13" s="51"/>
      <c r="F13" s="51"/>
      <c r="G13" s="51"/>
      <c r="H13" s="18">
        <f>IF(OR(AND(NOT(IF(J11,1,0)),(IF(I11,1,0))),AND(NOT( OR(AND(IF(J11,1,0),NOT(IF(I11,1,0))), AND(NOT(IF(J11,1,0)),IF(I11,1,0))) ),(IF(L13,1,0)))),1,0)</f>
        <v>1</v>
      </c>
      <c r="I13" s="77"/>
      <c r="J13" s="13" t="s">
        <v>128</v>
      </c>
      <c r="K13" s="78"/>
      <c r="L13" s="2">
        <f>N13</f>
        <v>1</v>
      </c>
      <c r="M13" s="51"/>
      <c r="N13" s="18">
        <f>IF(OR(AND(NOT(IF(P11,1,0)),(IF(O11,1,0))),AND(NOT( OR(AND(IF(P11,1,0),NOT(IF(O11,1,0))), AND(NOT(IF(P11,1,0)),IF(O11,1,0))) ),(IF(R13,1,0)))),1,0)</f>
        <v>1</v>
      </c>
      <c r="O13" s="77"/>
      <c r="P13" s="13" t="s">
        <v>128</v>
      </c>
      <c r="Q13" s="78"/>
      <c r="R13" s="2">
        <f>T13</f>
        <v>1</v>
      </c>
      <c r="S13" s="51"/>
      <c r="T13" s="18">
        <f>IF(OR(AND(NOT(IF(V11,1,0)),(IF(U11,1,0))),AND(NOT( OR(AND(IF(V11,1,0),NOT(IF(U11,1,0))), AND(NOT(IF(V11,1,0)),IF(U11,1,0))) ),(IF(X13,1,0)))),1,0)</f>
        <v>1</v>
      </c>
      <c r="U13" s="77"/>
      <c r="V13" s="13" t="s">
        <v>128</v>
      </c>
      <c r="W13" s="78"/>
      <c r="X13" s="2">
        <f>Z13</f>
        <v>0</v>
      </c>
      <c r="Y13" s="51"/>
      <c r="Z13" s="18">
        <f>IF(OR(AND(NOT(IF(AB11,1,0)),(IF(AA11,1,0))),AND(NOT( OR(AND(IF(AB11,1,0),NOT(IF(AA11,1,0))), AND(NOT(IF(AB11,1,0)),IF(AA11,1,0))) ),(IF(AD13,1,0)))),1,0)</f>
        <v>0</v>
      </c>
      <c r="AA13" s="77"/>
      <c r="AB13" s="13" t="s">
        <v>128</v>
      </c>
      <c r="AC13" s="78"/>
      <c r="AD13" s="2">
        <f>AF13</f>
        <v>0</v>
      </c>
      <c r="AE13" s="51"/>
      <c r="AF13" s="18">
        <f>IF(OR(AND(NOT(IF(AH11,1,0)),(IF(AG11,1,0))),AND(NOT( OR(AND(IF(AH11,1,0),NOT(IF(AG11,1,0))), AND(NOT(IF(AH11,1,0)),IF(AG11,1,0))) ),(IF(AJ13,1,0)))),1,0)</f>
        <v>0</v>
      </c>
      <c r="AG13" s="77"/>
      <c r="AH13" s="13" t="s">
        <v>128</v>
      </c>
      <c r="AI13" s="78"/>
      <c r="AJ13" s="2">
        <f>AJ10</f>
        <v>0</v>
      </c>
      <c r="AK13" s="51"/>
      <c r="AL13" s="51"/>
      <c r="AM13" s="70"/>
    </row>
    <row r="14" spans="2:76" ht="12" customHeight="1" x14ac:dyDescent="0.2">
      <c r="B14" s="51"/>
      <c r="C14" s="51"/>
      <c r="D14" s="51"/>
      <c r="E14" s="51"/>
      <c r="F14" s="51"/>
      <c r="G14" s="51"/>
      <c r="I14" s="77"/>
      <c r="J14" s="13"/>
      <c r="K14" s="78"/>
      <c r="L14" s="1"/>
      <c r="M14" s="51"/>
      <c r="O14" s="77"/>
      <c r="P14" s="13"/>
      <c r="Q14" s="78"/>
      <c r="R14" s="1"/>
      <c r="S14" s="51"/>
      <c r="U14" s="77"/>
      <c r="V14" s="13"/>
      <c r="W14" s="78"/>
      <c r="X14" s="1"/>
      <c r="Y14" s="51"/>
      <c r="AA14" s="77"/>
      <c r="AB14" s="13"/>
      <c r="AC14" s="78"/>
      <c r="AD14" s="1"/>
      <c r="AE14" s="51"/>
      <c r="AG14" s="77"/>
      <c r="AH14" s="13"/>
      <c r="AI14" s="78"/>
      <c r="AJ14" s="1"/>
      <c r="AK14" s="51"/>
      <c r="AM14" s="70"/>
    </row>
    <row r="15" spans="2:76" ht="12" customHeight="1" x14ac:dyDescent="0.2">
      <c r="B15" s="51"/>
      <c r="C15" s="51"/>
      <c r="D15" s="51"/>
      <c r="E15" s="51"/>
      <c r="F15" s="51"/>
      <c r="G15" s="51"/>
      <c r="H15" t="s">
        <v>21</v>
      </c>
      <c r="I15" s="77"/>
      <c r="J15" s="19"/>
      <c r="K15" s="78"/>
      <c r="M15" s="51"/>
      <c r="N15" t="s">
        <v>21</v>
      </c>
      <c r="O15" s="77"/>
      <c r="P15" s="19"/>
      <c r="Q15" s="78"/>
      <c r="S15" s="51"/>
      <c r="T15" t="s">
        <v>21</v>
      </c>
      <c r="U15" s="77"/>
      <c r="V15" s="19"/>
      <c r="W15" s="78"/>
      <c r="Y15" s="51"/>
      <c r="Z15" t="s">
        <v>21</v>
      </c>
      <c r="AA15" s="77"/>
      <c r="AB15" s="19"/>
      <c r="AC15" s="78"/>
      <c r="AE15" s="51"/>
      <c r="AF15" t="s">
        <v>21</v>
      </c>
      <c r="AG15" s="77"/>
      <c r="AH15" s="19"/>
      <c r="AI15" s="78"/>
      <c r="AK15" s="51"/>
      <c r="AW15" s="51"/>
      <c r="AX15" s="51"/>
      <c r="AY15" s="51"/>
      <c r="AZ15" s="51"/>
      <c r="BA15" s="51"/>
    </row>
    <row r="16" spans="2:76" ht="12" customHeight="1" thickBot="1" x14ac:dyDescent="0.25">
      <c r="B16" s="26"/>
      <c r="C16" s="26"/>
      <c r="D16" s="26"/>
      <c r="E16" s="26"/>
      <c r="F16" s="26"/>
      <c r="G16" s="26"/>
      <c r="H16" s="2">
        <f>H13</f>
        <v>1</v>
      </c>
      <c r="I16" s="79" t="s">
        <v>169</v>
      </c>
      <c r="J16" s="116">
        <f>IF(OR(AND(IF(L13,1,0),NOT(IF(J11,1,0)),NOT(IF(I11,1,0))),AND(NOT(IF(L13,1,0)),IF(J11,1,0),NOT(IF(I11,1,0))),AND(NOT(IF(L13,1,0)),NOT(IF(J11,1,0)),IF(I11,1,0)),AND(IF(L13,1,0),IF(J11,1,0),IF(I11,1,0))),1,0)</f>
        <v>1</v>
      </c>
      <c r="K16" s="81"/>
      <c r="N16" s="2">
        <f>H16</f>
        <v>1</v>
      </c>
      <c r="O16" s="79" t="s">
        <v>169</v>
      </c>
      <c r="P16" s="116">
        <f>IF(OR(AND(IF(R13,1,0),NOT(IF(P11,1,0)),NOT(IF(O11,1,0))),AND(NOT(IF(R13,1,0)),IF(P11,1,0),NOT(IF(O11,1,0))),AND(NOT(IF(R13,1,0)),NOT(IF(P11,1,0)),IF(O11,1,0)),AND(IF(R13,1,0),IF(P11,1,0),IF(O11,1,0))),1,0)</f>
        <v>0</v>
      </c>
      <c r="Q16" s="81"/>
      <c r="T16" s="2">
        <f>N16</f>
        <v>1</v>
      </c>
      <c r="U16" s="79" t="s">
        <v>169</v>
      </c>
      <c r="V16" s="116">
        <f>IF(OR(AND(IF(X13,1,0),NOT(IF(V11,1,0)),NOT(IF(U11,1,0))),AND(NOT(IF(X13,1,0)),IF(V11,1,0),NOT(IF(U11,1,0))),AND(NOT(IF(X13,1,0)),NOT(IF(V11,1,0)),IF(U11,1,0)),AND(IF(X13,1,0),IF(V11,1,0),IF(U11,1,0))),1,0)</f>
        <v>1</v>
      </c>
      <c r="W16" s="81"/>
      <c r="Z16" s="2">
        <f>T16</f>
        <v>1</v>
      </c>
      <c r="AA16" s="79" t="s">
        <v>169</v>
      </c>
      <c r="AB16" s="116">
        <f>IF(OR(AND(IF(AD13,1,0),NOT(IF(AB11,1,0)),NOT(IF(AA11,1,0))),AND(NOT(IF(AD13,1,0)),IF(AB11,1,0),NOT(IF(AA11,1,0))),AND(NOT(IF(AD13,1,0)),NOT(IF(AB11,1,0)),IF(AA11,1,0)),AND(IF(AD13,1,0),IF(AB11,1,0),IF(AA11,1,0))),1,0)</f>
        <v>0</v>
      </c>
      <c r="AC16" s="81"/>
      <c r="AF16" s="2">
        <f>Z16</f>
        <v>1</v>
      </c>
      <c r="AG16" s="79" t="s">
        <v>169</v>
      </c>
      <c r="AH16" s="116">
        <f>IF(OR(AND(IF(AJ13,1,0),NOT(IF(AH11,1,0)),NOT(IF(AG11,1,0))),AND(NOT(IF(AJ13,1,0)),IF(AH11,1,0),NOT(IF(AG11,1,0))),AND(NOT(IF(AJ13,1,0)),NOT(IF(AH11,1,0)),IF(AG11,1,0)),AND(IF(AJ13,1,0),IF(AH11,1,0),IF(AG11,1,0))),1,0)</f>
        <v>0</v>
      </c>
      <c r="AI16" s="81"/>
      <c r="AW16" s="51"/>
      <c r="AX16" s="20"/>
      <c r="AY16" s="20"/>
      <c r="AZ16" s="51"/>
      <c r="BA16" s="51"/>
    </row>
    <row r="17" spans="2:53" ht="12" customHeight="1" x14ac:dyDescent="0.2">
      <c r="B17" s="26"/>
      <c r="C17" s="26"/>
      <c r="D17" s="26"/>
      <c r="E17" s="26"/>
      <c r="F17" s="26"/>
      <c r="G17" s="26"/>
      <c r="H17" s="1"/>
      <c r="I17" s="32" t="s">
        <v>172</v>
      </c>
      <c r="J17" s="82">
        <f>IF(OR(AND(IF(H16,1,0),IF(J11,1,0)),AND(NOT(IF(H16,1,0)), OR(AND(IF(L13,1,0),NOT(IF(J11,1,0)),NOT(IF(I11,1,0))),AND(NOT(IF(L13,1,0)),IF(J11,1,0),NOT(IF(I11,1,0))),AND(NOT(IF(L13,1,0)),NOT(IF(J11,1,0)),IF(I11,1,0)),AND(IF(L13,1,0),IF(J11,1,0),IF(I11,1,0))) )),1,0)</f>
        <v>0</v>
      </c>
      <c r="K17" s="32"/>
      <c r="N17" s="1"/>
      <c r="O17" s="32" t="s">
        <v>172</v>
      </c>
      <c r="P17" s="82">
        <f>IF(OR(AND(IF(N16,1,0),IF(P11,1,0)),AND(NOT(IF(N16,1,0)), OR(AND(IF(R13,1,0),NOT(IF(P11,1,0)),NOT(IF(O11,1,0))),AND(NOT(IF(R13,1,0)),IF(P11,1,0),NOT(IF(O11,1,0))),AND(NOT(IF(R13,1,0)),NOT(IF(P11,1,0)),IF(O11,1,0)),AND(IF(R13,1,0),IF(P11,1,0),IF(O11,1,0))) )),1,0)</f>
        <v>0</v>
      </c>
      <c r="Q17" s="32"/>
      <c r="T17" s="1"/>
      <c r="U17" s="32" t="s">
        <v>172</v>
      </c>
      <c r="V17" s="82">
        <f>IF(OR(AND(IF(T16,1,0),IF(V11,1,0)),AND(NOT(IF(T16,1,0)), OR(AND(IF(X13,1,0),NOT(IF(V11,1,0)),NOT(IF(U11,1,0))),AND(NOT(IF(X13,1,0)),IF(V11,1,0),NOT(IF(U11,1,0))),AND(NOT(IF(X13,1,0)),NOT(IF(V11,1,0)),IF(U11,1,0)),AND(IF(X13,1,0),IF(V11,1,0),IF(U11,1,0))) )),1,0)</f>
        <v>0</v>
      </c>
      <c r="W17" s="32"/>
      <c r="Z17" s="1"/>
      <c r="AA17" s="32" t="s">
        <v>172</v>
      </c>
      <c r="AB17" s="82">
        <f>IF(OR(AND(IF(Z16,1,0),IF(AB11,1,0)),AND(NOT(IF(Z16,1,0)), OR(AND(IF(AD13,1,0),NOT(IF(AB11,1,0)),NOT(IF(AA11,1,0))),AND(NOT(IF(AD13,1,0)),IF(AB11,1,0),NOT(IF(AA11,1,0))),AND(NOT(IF(AD13,1,0)),NOT(IF(AB11,1,0)),IF(AA11,1,0)),AND(IF(AD13,1,0),IF(AB11,1,0),IF(AA11,1,0))) )),1,0)</f>
        <v>0</v>
      </c>
      <c r="AC17" s="32"/>
      <c r="AF17" s="1"/>
      <c r="AG17" s="32" t="s">
        <v>172</v>
      </c>
      <c r="AH17" s="82">
        <f>IF(OR(AND(IF(AF16,1,0),IF(AH11,1,0)),AND(NOT(IF(AF16,1,0)), OR(AND(IF(AJ13,1,0),NOT(IF(AH11,1,0)),NOT(IF(AG11,1,0))),AND(NOT(IF(AJ13,1,0)),IF(AH11,1,0),NOT(IF(AG11,1,0))),AND(NOT(IF(AJ13,1,0)),NOT(IF(AH11,1,0)),IF(AG11,1,0)),AND(IF(AJ13,1,0),IF(AH11,1,0),IF(AG11,1,0))) )),1,0)</f>
        <v>1</v>
      </c>
      <c r="AI17" s="32"/>
      <c r="AW17" s="51"/>
      <c r="AX17" s="51"/>
      <c r="AY17" s="51"/>
      <c r="AZ17" s="51"/>
      <c r="BA17" s="51"/>
    </row>
    <row r="18" spans="2:53" ht="12" customHeight="1" x14ac:dyDescent="0.2">
      <c r="B18" s="26"/>
      <c r="C18" s="26"/>
      <c r="D18" s="26"/>
      <c r="E18" s="26"/>
      <c r="F18" s="26"/>
      <c r="G18" s="1" t="s">
        <v>16</v>
      </c>
      <c r="H18" s="2">
        <f>H13</f>
        <v>1</v>
      </c>
      <c r="I18" s="1"/>
      <c r="AW18" s="123"/>
      <c r="AX18" s="51"/>
      <c r="AY18" s="26"/>
      <c r="AZ18" s="51"/>
      <c r="BA18" s="20"/>
    </row>
    <row r="19" spans="2:53" ht="12" customHeight="1" x14ac:dyDescent="0.2">
      <c r="B19" s="26"/>
      <c r="C19" s="26"/>
      <c r="D19" s="26"/>
      <c r="E19" s="26"/>
      <c r="F19" s="26"/>
      <c r="G19" s="23"/>
      <c r="H19" s="24" t="s">
        <v>197</v>
      </c>
      <c r="I19" s="25"/>
      <c r="O19" s="117">
        <v>0</v>
      </c>
      <c r="AW19" s="51"/>
      <c r="AX19" s="51"/>
      <c r="AY19" s="26"/>
      <c r="AZ19" s="51"/>
      <c r="BA19" s="26"/>
    </row>
    <row r="20" spans="2:53" ht="12" customHeight="1" x14ac:dyDescent="0.2">
      <c r="B20" s="26"/>
      <c r="C20" s="26"/>
      <c r="D20" s="26"/>
      <c r="E20" s="26"/>
      <c r="F20" s="26"/>
      <c r="G20" s="1" t="s">
        <v>15</v>
      </c>
      <c r="H20" s="18">
        <f>IF(NOT(IF(H18,1,0)),1,0)</f>
        <v>0</v>
      </c>
      <c r="I20" s="1"/>
      <c r="AW20" s="51"/>
      <c r="AX20" s="51"/>
      <c r="AY20" s="19"/>
      <c r="AZ20" s="51"/>
      <c r="BA20" s="51"/>
    </row>
    <row r="21" spans="2:53" ht="12" customHeight="1" x14ac:dyDescent="0.2">
      <c r="B21" s="26"/>
      <c r="C21" s="26"/>
      <c r="D21" s="26"/>
      <c r="E21" s="26"/>
      <c r="F21" s="26"/>
      <c r="G21" s="26"/>
      <c r="H21" s="26"/>
      <c r="O21" t="s">
        <v>27</v>
      </c>
      <c r="P21" t="s">
        <v>22</v>
      </c>
      <c r="U21" t="s">
        <v>27</v>
      </c>
      <c r="V21" t="s">
        <v>22</v>
      </c>
      <c r="AA21" t="s">
        <v>27</v>
      </c>
      <c r="AB21" t="s">
        <v>22</v>
      </c>
      <c r="AG21" t="s">
        <v>27</v>
      </c>
      <c r="AH21" t="s">
        <v>22</v>
      </c>
      <c r="AM21" t="s">
        <v>27</v>
      </c>
      <c r="AN21" t="s">
        <v>22</v>
      </c>
      <c r="AP21" s="117">
        <v>0</v>
      </c>
      <c r="AW21" s="20"/>
      <c r="AX21" s="51"/>
      <c r="AY21" s="19"/>
      <c r="AZ21" s="51"/>
      <c r="BA21" s="51"/>
    </row>
    <row r="22" spans="2:53" ht="12" customHeight="1" thickBot="1" x14ac:dyDescent="0.25">
      <c r="B22" s="26"/>
      <c r="C22" s="26"/>
      <c r="D22" s="26"/>
      <c r="E22" s="26"/>
      <c r="F22" s="26"/>
      <c r="G22" s="26"/>
      <c r="H22" s="26"/>
      <c r="O22" s="2">
        <f>O19</f>
        <v>0</v>
      </c>
      <c r="P22" s="2">
        <f>P17</f>
        <v>0</v>
      </c>
      <c r="U22" s="2">
        <f>O11</f>
        <v>1</v>
      </c>
      <c r="V22" s="2">
        <f>V17</f>
        <v>0</v>
      </c>
      <c r="AA22" s="2">
        <f>U11</f>
        <v>1</v>
      </c>
      <c r="AB22" s="2">
        <f>AB17</f>
        <v>0</v>
      </c>
      <c r="AG22" s="2">
        <f>AA11</f>
        <v>0</v>
      </c>
      <c r="AH22" s="2">
        <f>AH17</f>
        <v>1</v>
      </c>
      <c r="AM22" s="2">
        <f>AG11</f>
        <v>1</v>
      </c>
      <c r="AN22" s="2">
        <f>AN6</f>
        <v>0</v>
      </c>
      <c r="AW22" s="26"/>
      <c r="AX22" s="51"/>
      <c r="AY22" s="19"/>
      <c r="AZ22" s="51"/>
      <c r="BA22" s="51"/>
    </row>
    <row r="23" spans="2:53" ht="12" customHeight="1" x14ac:dyDescent="0.2">
      <c r="B23" s="26"/>
      <c r="C23" s="26"/>
      <c r="D23" s="26"/>
      <c r="E23" s="26"/>
      <c r="F23" s="26"/>
      <c r="G23" s="26"/>
      <c r="H23" s="26"/>
      <c r="N23" t="s">
        <v>117</v>
      </c>
      <c r="O23" s="74"/>
      <c r="P23" s="75"/>
      <c r="Q23" s="76"/>
      <c r="R23" t="s">
        <v>116</v>
      </c>
      <c r="T23" t="s">
        <v>117</v>
      </c>
      <c r="U23" s="74"/>
      <c r="V23" s="75"/>
      <c r="W23" s="76"/>
      <c r="X23" t="s">
        <v>116</v>
      </c>
      <c r="Z23" t="s">
        <v>117</v>
      </c>
      <c r="AA23" s="74"/>
      <c r="AB23" s="75"/>
      <c r="AC23" s="76"/>
      <c r="AD23" t="s">
        <v>116</v>
      </c>
      <c r="AF23" t="s">
        <v>117</v>
      </c>
      <c r="AG23" s="74"/>
      <c r="AH23" s="75"/>
      <c r="AI23" s="76"/>
      <c r="AJ23" t="s">
        <v>116</v>
      </c>
      <c r="AL23" t="s">
        <v>117</v>
      </c>
      <c r="AM23" s="74"/>
      <c r="AN23" s="75"/>
      <c r="AO23" s="76"/>
      <c r="AP23" t="s">
        <v>116</v>
      </c>
    </row>
    <row r="24" spans="2:53" ht="12" customHeight="1" x14ac:dyDescent="0.2">
      <c r="B24" s="26"/>
      <c r="C24" s="26"/>
      <c r="D24" s="26"/>
      <c r="E24" s="26"/>
      <c r="F24" s="26"/>
      <c r="G24" s="26"/>
      <c r="H24" s="26"/>
      <c r="N24" s="18">
        <f>IF(OR(AND(NOT(IF(P22,1,0)),(IF(O22,1,0))),AND(NOT( OR(AND(IF(P22,1,0),NOT(IF(O22,1,0))), AND(NOT(IF(P22,1,0)),IF(O22,1,0))) ),(IF(R24,1,0)))),1,0)</f>
        <v>1</v>
      </c>
      <c r="O24" s="77"/>
      <c r="P24" s="13" t="s">
        <v>128</v>
      </c>
      <c r="Q24" s="78"/>
      <c r="R24" s="2">
        <f>T24</f>
        <v>1</v>
      </c>
      <c r="T24" s="18">
        <f>IF(OR(AND(NOT(IF(V22,1,0)),(IF(U22,1,0))),AND(NOT( OR(AND(IF(V22,1,0),NOT(IF(U22,1,0))), AND(NOT(IF(V22,1,0)),IF(U22,1,0))) ),(IF(X24,1,0)))),1,0)</f>
        <v>1</v>
      </c>
      <c r="U24" s="77"/>
      <c r="V24" s="13" t="s">
        <v>128</v>
      </c>
      <c r="W24" s="78"/>
      <c r="X24" s="2">
        <f>Z24</f>
        <v>1</v>
      </c>
      <c r="Z24" s="18">
        <f>IF(OR(AND(NOT(IF(AB22,1,0)),(IF(AA22,1,0))),AND(NOT( OR(AND(IF(AB22,1,0),NOT(IF(AA22,1,0))), AND(NOT(IF(AB22,1,0)),IF(AA22,1,0))) ),(IF(AD24,1,0)))),1,0)</f>
        <v>1</v>
      </c>
      <c r="AA24" s="77"/>
      <c r="AB24" s="13" t="s">
        <v>128</v>
      </c>
      <c r="AC24" s="78"/>
      <c r="AD24" s="2">
        <f>AF24</f>
        <v>0</v>
      </c>
      <c r="AF24" s="18">
        <f>IF(OR(AND(NOT(IF(AH22,1,0)),(IF(AG22,1,0))),AND(NOT( OR(AND(IF(AH22,1,0),NOT(IF(AG22,1,0))), AND(NOT(IF(AH22,1,0)),IF(AG22,1,0))) ),(IF(AJ24,1,0)))),1,0)</f>
        <v>0</v>
      </c>
      <c r="AG24" s="77"/>
      <c r="AH24" s="13" t="s">
        <v>128</v>
      </c>
      <c r="AI24" s="78"/>
      <c r="AJ24" s="2">
        <f>AL24</f>
        <v>1</v>
      </c>
      <c r="AL24" s="18">
        <f>IF(OR(AND(NOT(IF(AN22,1,0)),(IF(AM22,1,0))),AND(NOT( OR(AND(IF(AN22,1,0),NOT(IF(AM22,1,0))), AND(NOT(IF(AN22,1,0)),IF(AM22,1,0))) ),(IF(AP24,1,0)))),1,0)</f>
        <v>1</v>
      </c>
      <c r="AM24" s="77"/>
      <c r="AN24" s="13" t="s">
        <v>128</v>
      </c>
      <c r="AO24" s="78"/>
      <c r="AP24" s="2">
        <f>AP21</f>
        <v>0</v>
      </c>
    </row>
    <row r="25" spans="2:53" ht="12" customHeight="1" x14ac:dyDescent="0.2">
      <c r="B25" s="26"/>
      <c r="C25" s="26"/>
      <c r="D25" s="26"/>
      <c r="E25" s="26"/>
      <c r="F25" s="26"/>
      <c r="G25" s="26"/>
      <c r="H25" s="26"/>
      <c r="O25" s="77"/>
      <c r="P25" s="13"/>
      <c r="Q25" s="78"/>
      <c r="R25" s="1"/>
      <c r="U25" s="77"/>
      <c r="V25" s="13"/>
      <c r="W25" s="78"/>
      <c r="X25" s="1"/>
      <c r="AA25" s="77"/>
      <c r="AB25" s="13"/>
      <c r="AC25" s="78"/>
      <c r="AD25" s="1"/>
      <c r="AG25" s="77"/>
      <c r="AH25" s="13"/>
      <c r="AI25" s="78"/>
      <c r="AJ25" s="1"/>
      <c r="AM25" s="77"/>
      <c r="AN25" s="13"/>
      <c r="AO25" s="78"/>
      <c r="AP25" s="1"/>
    </row>
    <row r="26" spans="2:53" ht="12" customHeight="1" x14ac:dyDescent="0.2">
      <c r="B26" s="26"/>
      <c r="C26" s="26"/>
      <c r="D26" s="26"/>
      <c r="E26" s="26"/>
      <c r="F26" s="26"/>
      <c r="G26" s="26"/>
      <c r="H26" s="26"/>
      <c r="N26" t="s">
        <v>21</v>
      </c>
      <c r="O26" s="77"/>
      <c r="P26" s="19"/>
      <c r="Q26" s="78"/>
      <c r="T26" t="s">
        <v>21</v>
      </c>
      <c r="U26" s="77"/>
      <c r="V26" s="19"/>
      <c r="W26" s="78"/>
      <c r="Z26" t="s">
        <v>21</v>
      </c>
      <c r="AA26" s="77"/>
      <c r="AB26" s="19"/>
      <c r="AC26" s="78"/>
      <c r="AF26" t="s">
        <v>21</v>
      </c>
      <c r="AG26" s="77"/>
      <c r="AH26" s="19"/>
      <c r="AI26" s="78"/>
      <c r="AL26" t="s">
        <v>21</v>
      </c>
      <c r="AM26" s="77"/>
      <c r="AN26" s="19"/>
      <c r="AO26" s="78"/>
    </row>
    <row r="27" spans="2:53" ht="12" customHeight="1" thickBot="1" x14ac:dyDescent="0.25">
      <c r="B27" s="26"/>
      <c r="C27" s="26"/>
      <c r="D27" s="26"/>
      <c r="E27" s="26"/>
      <c r="F27" s="26"/>
      <c r="G27" s="26"/>
      <c r="H27" s="26"/>
      <c r="N27" s="2">
        <f>N24</f>
        <v>1</v>
      </c>
      <c r="O27" s="79" t="s">
        <v>169</v>
      </c>
      <c r="P27" s="116">
        <f>IF(OR(AND(IF(R24,1,0),NOT(IF(P22,1,0)),NOT(IF(O22,1,0))),AND(NOT(IF(R24,1,0)),IF(P22,1,0),NOT(IF(O22,1,0))),AND(NOT(IF(R24,1,0)),NOT(IF(P22,1,0)),IF(O22,1,0)),AND(IF(R24,1,0),IF(P22,1,0),IF(O22,1,0))),1,0)</f>
        <v>1</v>
      </c>
      <c r="Q27" s="81"/>
      <c r="T27" s="2">
        <f>N27</f>
        <v>1</v>
      </c>
      <c r="U27" s="79" t="s">
        <v>169</v>
      </c>
      <c r="V27" s="116">
        <f>IF(OR(AND(IF(X24,1,0),NOT(IF(V22,1,0)),NOT(IF(U22,1,0))),AND(NOT(IF(X24,1,0)),IF(V22,1,0),NOT(IF(U22,1,0))),AND(NOT(IF(X24,1,0)),NOT(IF(V22,1,0)),IF(U22,1,0)),AND(IF(X24,1,0),IF(V22,1,0),IF(U22,1,0))),1,0)</f>
        <v>0</v>
      </c>
      <c r="W27" s="81"/>
      <c r="Z27" s="2">
        <f>T27</f>
        <v>1</v>
      </c>
      <c r="AA27" s="79" t="s">
        <v>169</v>
      </c>
      <c r="AB27" s="116">
        <f>IF(OR(AND(IF(AD24,1,0),NOT(IF(AB22,1,0)),NOT(IF(AA22,1,0))),AND(NOT(IF(AD24,1,0)),IF(AB22,1,0),NOT(IF(AA22,1,0))),AND(NOT(IF(AD24,1,0)),NOT(IF(AB22,1,0)),IF(AA22,1,0)),AND(IF(AD24,1,0),IF(AB22,1,0),IF(AA22,1,0))),1,0)</f>
        <v>1</v>
      </c>
      <c r="AC27" s="81"/>
      <c r="AF27" s="2">
        <f>Z27</f>
        <v>1</v>
      </c>
      <c r="AG27" s="79" t="s">
        <v>169</v>
      </c>
      <c r="AH27" s="116">
        <f>IF(OR(AND(IF(AJ24,1,0),NOT(IF(AH22,1,0)),NOT(IF(AG22,1,0))),AND(NOT(IF(AJ24,1,0)),IF(AH22,1,0),NOT(IF(AG22,1,0))),AND(NOT(IF(AJ24,1,0)),NOT(IF(AH22,1,0)),IF(AG22,1,0)),AND(IF(AJ24,1,0),IF(AH22,1,0),IF(AG22,1,0))),1,0)</f>
        <v>0</v>
      </c>
      <c r="AI27" s="81"/>
      <c r="AL27" s="2">
        <f>AF27</f>
        <v>1</v>
      </c>
      <c r="AM27" s="79" t="s">
        <v>169</v>
      </c>
      <c r="AN27" s="116">
        <f>IF(OR(AND(IF(AP24,1,0),NOT(IF(AN22,1,0)),NOT(IF(AM22,1,0))),AND(NOT(IF(AP24,1,0)),IF(AN22,1,0),NOT(IF(AM22,1,0))),AND(NOT(IF(AP24,1,0)),NOT(IF(AN22,1,0)),IF(AM22,1,0)),AND(IF(AP24,1,0),IF(AN22,1,0),IF(AM22,1,0))),1,0)</f>
        <v>1</v>
      </c>
      <c r="AO27" s="81"/>
    </row>
    <row r="28" spans="2:53" ht="12" customHeight="1" x14ac:dyDescent="0.2">
      <c r="B28" s="26"/>
      <c r="C28" s="26"/>
      <c r="D28" s="26"/>
      <c r="E28" s="26"/>
      <c r="F28" s="26"/>
      <c r="G28" s="26"/>
      <c r="H28" s="26"/>
      <c r="N28" s="1"/>
      <c r="O28" s="32" t="s">
        <v>172</v>
      </c>
      <c r="P28" s="82">
        <f>IF(OR(AND(IF(N27,1,0),IF(P22,1,0)),AND(NOT(IF(N27,1,0)), OR(AND(IF(R24,1,0),NOT(IF(P22,1,0)),NOT(IF(O22,1,0))),AND(NOT(IF(R24,1,0)),IF(P22,1,0),NOT(IF(O22,1,0))),AND(NOT(IF(R24,1,0)),NOT(IF(P22,1,0)),IF(O22,1,0)),AND(IF(R24,1,0),IF(P22,1,0),IF(O22,1,0))) )),1,0)</f>
        <v>0</v>
      </c>
      <c r="Q28" s="32"/>
      <c r="T28" s="1"/>
      <c r="U28" s="32" t="s">
        <v>172</v>
      </c>
      <c r="V28" s="82">
        <f>IF(OR(AND(IF(T27,1,0),IF(V22,1,0)),AND(NOT(IF(T27,1,0)), OR(AND(IF(X24,1,0),NOT(IF(V22,1,0)),NOT(IF(U22,1,0))),AND(NOT(IF(X24,1,0)),IF(V22,1,0),NOT(IF(U22,1,0))),AND(NOT(IF(X24,1,0)),NOT(IF(V22,1,0)),IF(U22,1,0)),AND(IF(X24,1,0),IF(V22,1,0),IF(U22,1,0))) )),1,0)</f>
        <v>0</v>
      </c>
      <c r="W28" s="32"/>
      <c r="Z28" s="1"/>
      <c r="AA28" s="32" t="s">
        <v>172</v>
      </c>
      <c r="AB28" s="82">
        <f>IF(OR(AND(IF(Z27,1,0),IF(AB22,1,0)),AND(NOT(IF(Z27,1,0)), OR(AND(IF(AD24,1,0),NOT(IF(AB22,1,0)),NOT(IF(AA22,1,0))),AND(NOT(IF(AD24,1,0)),IF(AB22,1,0),NOT(IF(AA22,1,0))),AND(NOT(IF(AD24,1,0)),NOT(IF(AB22,1,0)),IF(AA22,1,0)),AND(IF(AD24,1,0),IF(AB22,1,0),IF(AA22,1,0))) )),1,0)</f>
        <v>0</v>
      </c>
      <c r="AC28" s="32"/>
      <c r="AF28" s="1"/>
      <c r="AG28" s="32" t="s">
        <v>172</v>
      </c>
      <c r="AH28" s="82">
        <f>IF(OR(AND(IF(AF27,1,0),IF(AH22,1,0)),AND(NOT(IF(AF27,1,0)), OR(AND(IF(AJ24,1,0),NOT(IF(AH22,1,0)),NOT(IF(AG22,1,0))),AND(NOT(IF(AJ24,1,0)),IF(AH22,1,0),NOT(IF(AG22,1,0))),AND(NOT(IF(AJ24,1,0)),NOT(IF(AH22,1,0)),IF(AG22,1,0)),AND(IF(AJ24,1,0),IF(AH22,1,0),IF(AG22,1,0))) )),1,0)</f>
        <v>1</v>
      </c>
      <c r="AI28" s="32"/>
      <c r="AL28" s="1"/>
      <c r="AM28" s="32" t="s">
        <v>172</v>
      </c>
      <c r="AN28" s="82">
        <f>IF(OR(AND(IF(AL27,1,0),IF(AN22,1,0)),AND(NOT(IF(AL27,1,0)), OR(AND(IF(AP24,1,0),NOT(IF(AN22,1,0)),NOT(IF(AM22,1,0))),AND(NOT(IF(AP24,1,0)),IF(AN22,1,0),NOT(IF(AM22,1,0))),AND(NOT(IF(AP24,1,0)),NOT(IF(AN22,1,0)),IF(AM22,1,0)),AND(IF(AP24,1,0),IF(AN22,1,0),IF(AM22,1,0))) )),1,0)</f>
        <v>0</v>
      </c>
      <c r="AO28" s="32"/>
    </row>
    <row r="29" spans="2:53" ht="12" customHeight="1" x14ac:dyDescent="0.2">
      <c r="B29" s="26"/>
      <c r="C29" s="26"/>
      <c r="D29" s="26"/>
      <c r="E29" s="26"/>
      <c r="F29" s="26"/>
      <c r="G29" s="26"/>
      <c r="H29" s="26"/>
      <c r="M29" s="1" t="s">
        <v>16</v>
      </c>
      <c r="N29" s="2">
        <f>N24</f>
        <v>1</v>
      </c>
      <c r="O29" s="1"/>
    </row>
    <row r="30" spans="2:53" ht="12" customHeight="1" x14ac:dyDescent="0.2">
      <c r="B30" s="26"/>
      <c r="C30" s="26"/>
      <c r="D30" s="26"/>
      <c r="E30" s="26"/>
      <c r="F30" s="26"/>
      <c r="G30" s="26"/>
      <c r="H30" s="26"/>
      <c r="M30" s="23"/>
      <c r="N30" s="24" t="s">
        <v>198</v>
      </c>
      <c r="O30" s="25"/>
      <c r="U30" s="117">
        <v>0</v>
      </c>
    </row>
    <row r="31" spans="2:53" ht="12" customHeight="1" x14ac:dyDescent="0.2">
      <c r="B31" s="26"/>
      <c r="C31" s="26"/>
      <c r="D31" s="26"/>
      <c r="E31" s="26"/>
      <c r="F31" s="26"/>
      <c r="G31" s="26"/>
      <c r="H31" s="26"/>
      <c r="M31" s="1" t="s">
        <v>15</v>
      </c>
      <c r="N31" s="18">
        <f>IF(NOT(IF(N29,1,0)),1,0)</f>
        <v>0</v>
      </c>
      <c r="O31" s="1"/>
    </row>
    <row r="32" spans="2:53" ht="12" customHeight="1" x14ac:dyDescent="0.2">
      <c r="B32" s="51"/>
      <c r="C32" s="51"/>
      <c r="D32" s="51"/>
      <c r="E32" s="51"/>
      <c r="F32" s="51"/>
      <c r="G32" s="51"/>
      <c r="H32" s="51"/>
      <c r="U32" t="s">
        <v>27</v>
      </c>
      <c r="V32" t="s">
        <v>22</v>
      </c>
      <c r="AA32" t="s">
        <v>27</v>
      </c>
      <c r="AB32" t="s">
        <v>22</v>
      </c>
      <c r="AG32" t="s">
        <v>27</v>
      </c>
      <c r="AH32" t="s">
        <v>22</v>
      </c>
      <c r="AM32" t="s">
        <v>27</v>
      </c>
      <c r="AN32" t="s">
        <v>22</v>
      </c>
      <c r="AS32" t="s">
        <v>27</v>
      </c>
      <c r="AT32" t="s">
        <v>22</v>
      </c>
      <c r="AV32" s="117">
        <v>0</v>
      </c>
    </row>
    <row r="33" spans="2:54" ht="12" customHeight="1" thickBot="1" x14ac:dyDescent="0.25">
      <c r="B33" s="51"/>
      <c r="C33" s="51"/>
      <c r="D33" s="51"/>
      <c r="E33" s="51"/>
      <c r="F33" s="51"/>
      <c r="G33" s="51"/>
      <c r="H33" s="51"/>
      <c r="U33" s="2">
        <f>O22</f>
        <v>0</v>
      </c>
      <c r="V33" s="2">
        <f>V28</f>
        <v>0</v>
      </c>
      <c r="AA33" s="2">
        <f>U22</f>
        <v>1</v>
      </c>
      <c r="AB33" s="2">
        <f>AB28</f>
        <v>0</v>
      </c>
      <c r="AG33" s="2">
        <f>AA22</f>
        <v>1</v>
      </c>
      <c r="AH33" s="2">
        <f>AH28</f>
        <v>1</v>
      </c>
      <c r="AM33" s="2">
        <f>AG22</f>
        <v>0</v>
      </c>
      <c r="AN33" s="2">
        <f>AN28</f>
        <v>0</v>
      </c>
      <c r="AS33" s="2">
        <f>AM22</f>
        <v>1</v>
      </c>
      <c r="AT33" s="2">
        <f>AT6</f>
        <v>0</v>
      </c>
    </row>
    <row r="34" spans="2:54" ht="12" customHeight="1" x14ac:dyDescent="0.2">
      <c r="T34" t="s">
        <v>117</v>
      </c>
      <c r="U34" s="74"/>
      <c r="V34" s="75"/>
      <c r="W34" s="76"/>
      <c r="X34" t="s">
        <v>116</v>
      </c>
      <c r="Z34" t="s">
        <v>117</v>
      </c>
      <c r="AA34" s="74"/>
      <c r="AB34" s="75"/>
      <c r="AC34" s="76"/>
      <c r="AD34" t="s">
        <v>116</v>
      </c>
      <c r="AF34" t="s">
        <v>117</v>
      </c>
      <c r="AG34" s="74"/>
      <c r="AH34" s="75"/>
      <c r="AI34" s="76"/>
      <c r="AJ34" t="s">
        <v>116</v>
      </c>
      <c r="AL34" t="s">
        <v>117</v>
      </c>
      <c r="AM34" s="74"/>
      <c r="AN34" s="75"/>
      <c r="AO34" s="76"/>
      <c r="AP34" t="s">
        <v>116</v>
      </c>
      <c r="AR34" t="s">
        <v>117</v>
      </c>
      <c r="AS34" s="74"/>
      <c r="AT34" s="75"/>
      <c r="AU34" s="76"/>
      <c r="AV34" t="s">
        <v>116</v>
      </c>
    </row>
    <row r="35" spans="2:54" ht="12" customHeight="1" x14ac:dyDescent="0.2">
      <c r="T35" s="121">
        <f>IF(OR(AND(NOT(IF(V33,1,0)),(IF(U33,1,0))),AND(NOT( OR(AND(IF(V33,1,0),NOT(IF(U33,1,0))), AND(NOT(IF(V33,1,0)),IF(U33,1,0))) ),(IF(X35,1,0)))),1,0)</f>
        <v>1</v>
      </c>
      <c r="U35" s="77"/>
      <c r="V35" s="13" t="s">
        <v>128</v>
      </c>
      <c r="W35" s="78"/>
      <c r="X35" s="2">
        <f>Z35</f>
        <v>1</v>
      </c>
      <c r="Z35" s="121">
        <f>IF(OR(AND(NOT(IF(AB33,1,0)),(IF(AA33,1,0))),AND(NOT( OR(AND(IF(AB33,1,0),NOT(IF(AA33,1,0))), AND(NOT(IF(AB33,1,0)),IF(AA33,1,0))) ),(IF(AD35,1,0)))),1,0)</f>
        <v>1</v>
      </c>
      <c r="AA35" s="77"/>
      <c r="AB35" s="13" t="s">
        <v>128</v>
      </c>
      <c r="AC35" s="78"/>
      <c r="AD35" s="2">
        <f>AF35</f>
        <v>1</v>
      </c>
      <c r="AF35" s="121">
        <f>IF(OR(AND(NOT(IF(AH33,1,0)),(IF(AG33,1,0))),AND(NOT( OR(AND(IF(AH33,1,0),NOT(IF(AG33,1,0))), AND(NOT(IF(AH33,1,0)),IF(AG33,1,0))) ),(IF(AJ35,1,0)))),1,0)</f>
        <v>1</v>
      </c>
      <c r="AG35" s="77"/>
      <c r="AH35" s="13" t="s">
        <v>128</v>
      </c>
      <c r="AI35" s="78"/>
      <c r="AJ35" s="2">
        <f>AL35</f>
        <v>1</v>
      </c>
      <c r="AL35" s="121">
        <f>IF(OR(AND(NOT(IF(AN33,1,0)),(IF(AM33,1,0))),AND(NOT( OR(AND(IF(AN33,1,0),NOT(IF(AM33,1,0))), AND(NOT(IF(AN33,1,0)),IF(AM33,1,0))) ),(IF(AP35,1,0)))),1,0)</f>
        <v>1</v>
      </c>
      <c r="AM35" s="77"/>
      <c r="AN35" s="13" t="s">
        <v>128</v>
      </c>
      <c r="AO35" s="78"/>
      <c r="AP35" s="2">
        <f>AR35</f>
        <v>1</v>
      </c>
      <c r="AR35" s="121">
        <f>IF(OR(AND(NOT(IF(AT33,1,0)),(IF(AS33,1,0))),AND(NOT( OR(AND(IF(AT33,1,0),NOT(IF(AS33,1,0))), AND(NOT(IF(AT33,1,0)),IF(AS33,1,0))) ),(IF(AV35,1,0)))),1,0)</f>
        <v>1</v>
      </c>
      <c r="AS35" s="77"/>
      <c r="AT35" s="13" t="s">
        <v>128</v>
      </c>
      <c r="AU35" s="78"/>
      <c r="AV35" s="2">
        <f>AV32</f>
        <v>0</v>
      </c>
    </row>
    <row r="36" spans="2:54" ht="11.25" customHeight="1" x14ac:dyDescent="0.2">
      <c r="U36" s="77"/>
      <c r="V36" s="13"/>
      <c r="W36" s="78"/>
      <c r="X36" s="1"/>
      <c r="AA36" s="77"/>
      <c r="AB36" s="13"/>
      <c r="AC36" s="78"/>
      <c r="AD36" s="1"/>
      <c r="AG36" s="77"/>
      <c r="AH36" s="13"/>
      <c r="AI36" s="78"/>
      <c r="AJ36" s="1"/>
      <c r="AM36" s="77"/>
      <c r="AN36" s="13"/>
      <c r="AO36" s="78"/>
      <c r="AP36" s="1"/>
      <c r="AS36" s="77"/>
      <c r="AT36" s="13"/>
      <c r="AU36" s="78"/>
      <c r="AV36" s="1"/>
    </row>
    <row r="37" spans="2:54" ht="11.25" customHeight="1" x14ac:dyDescent="0.2">
      <c r="T37" t="s">
        <v>21</v>
      </c>
      <c r="U37" s="77"/>
      <c r="V37" s="19"/>
      <c r="W37" s="78"/>
      <c r="Z37" t="s">
        <v>21</v>
      </c>
      <c r="AA37" s="77"/>
      <c r="AB37" s="19"/>
      <c r="AC37" s="78"/>
      <c r="AF37" t="s">
        <v>21</v>
      </c>
      <c r="AG37" s="77"/>
      <c r="AH37" s="19"/>
      <c r="AI37" s="78"/>
      <c r="AL37" t="s">
        <v>21</v>
      </c>
      <c r="AM37" s="77"/>
      <c r="AN37" s="19"/>
      <c r="AO37" s="78"/>
      <c r="AR37" t="s">
        <v>21</v>
      </c>
      <c r="AS37" s="77"/>
      <c r="AT37" s="19"/>
      <c r="AU37" s="78"/>
    </row>
    <row r="38" spans="2:54" ht="11.25" customHeight="1" thickBot="1" x14ac:dyDescent="0.25">
      <c r="T38" s="2">
        <f>T35</f>
        <v>1</v>
      </c>
      <c r="U38" s="79" t="s">
        <v>169</v>
      </c>
      <c r="V38" s="116">
        <f>IF(OR(AND(IF(X35,1,0),NOT(IF(V33,1,0)),NOT(IF(U33,1,0))),AND(NOT(IF(X35,1,0)),IF(V33,1,0),NOT(IF(U33,1,0))),AND(NOT(IF(X35,1,0)),NOT(IF(V33,1,0)),IF(U33,1,0)),AND(IF(X35,1,0),IF(V33,1,0),IF(U33,1,0))),1,0)</f>
        <v>1</v>
      </c>
      <c r="W38" s="81"/>
      <c r="Z38" s="2">
        <f>T38</f>
        <v>1</v>
      </c>
      <c r="AA38" s="79" t="s">
        <v>169</v>
      </c>
      <c r="AB38" s="116">
        <f>IF(OR(AND(IF(AD35,1,0),NOT(IF(AB33,1,0)),NOT(IF(AA33,1,0))),AND(NOT(IF(AD35,1,0)),IF(AB33,1,0),NOT(IF(AA33,1,0))),AND(NOT(IF(AD35,1,0)),NOT(IF(AB33,1,0)),IF(AA33,1,0)),AND(IF(AD35,1,0),IF(AB33,1,0),IF(AA33,1,0))),1,0)</f>
        <v>0</v>
      </c>
      <c r="AC38" s="81"/>
      <c r="AF38" s="2">
        <f>Z38</f>
        <v>1</v>
      </c>
      <c r="AG38" s="79" t="s">
        <v>169</v>
      </c>
      <c r="AH38" s="116">
        <f>IF(OR(AND(IF(AJ35,1,0),NOT(IF(AH33,1,0)),NOT(IF(AG33,1,0))),AND(NOT(IF(AJ35,1,0)),IF(AH33,1,0),NOT(IF(AG33,1,0))),AND(NOT(IF(AJ35,1,0)),NOT(IF(AH33,1,0)),IF(AG33,1,0)),AND(IF(AJ35,1,0),IF(AH33,1,0),IF(AG33,1,0))),1,0)</f>
        <v>1</v>
      </c>
      <c r="AI38" s="81"/>
      <c r="AL38" s="2">
        <f>AF38</f>
        <v>1</v>
      </c>
      <c r="AM38" s="79" t="s">
        <v>169</v>
      </c>
      <c r="AN38" s="116">
        <f>IF(OR(AND(IF(AP35,1,0),NOT(IF(AN33,1,0)),NOT(IF(AM33,1,0))),AND(NOT(IF(AP35,1,0)),IF(AN33,1,0),NOT(IF(AM33,1,0))),AND(NOT(IF(AP35,1,0)),NOT(IF(AN33,1,0)),IF(AM33,1,0)),AND(IF(AP35,1,0),IF(AN33,1,0),IF(AM33,1,0))),1,0)</f>
        <v>1</v>
      </c>
      <c r="AO38" s="81"/>
      <c r="AR38" s="2">
        <f>AL38</f>
        <v>1</v>
      </c>
      <c r="AS38" s="79" t="s">
        <v>169</v>
      </c>
      <c r="AT38" s="116">
        <f>IF(OR(AND(IF(AV35,1,0),NOT(IF(AT33,1,0)),NOT(IF(AS33,1,0))),AND(NOT(IF(AV35,1,0)),IF(AT33,1,0),NOT(IF(AS33,1,0))),AND(NOT(IF(AV35,1,0)),NOT(IF(AT33,1,0)),IF(AS33,1,0)),AND(IF(AV35,1,0),IF(AT33,1,0),IF(AS33,1,0))),1,0)</f>
        <v>1</v>
      </c>
      <c r="AU38" s="81"/>
    </row>
    <row r="39" spans="2:54" ht="11.25" customHeight="1" x14ac:dyDescent="0.2">
      <c r="T39" s="1"/>
      <c r="U39" s="32" t="s">
        <v>172</v>
      </c>
      <c r="V39" s="82">
        <f>IF(OR(AND(IF(T38,1,0),IF(V33,1,0)),AND(NOT(IF(T38,1,0)), OR(AND(IF(X35,1,0),NOT(IF(V33,1,0)),NOT(IF(U33,1,0))),AND(NOT(IF(X35,1,0)),IF(V33,1,0),NOT(IF(U33,1,0))),AND(NOT(IF(X35,1,0)),NOT(IF(V33,1,0)),IF(U33,1,0)),AND(IF(X35,1,0),IF(V33,1,0),IF(U33,1,0))) )),1,0)</f>
        <v>0</v>
      </c>
      <c r="W39" s="32"/>
      <c r="Z39" s="1"/>
      <c r="AA39" s="32" t="s">
        <v>172</v>
      </c>
      <c r="AB39" s="82">
        <f>IF(OR(AND(IF(Z38,1,0),IF(AB33,1,0)),AND(NOT(IF(Z38,1,0)), OR(AND(IF(AD35,1,0),NOT(IF(AB33,1,0)),NOT(IF(AA33,1,0))),AND(NOT(IF(AD35,1,0)),IF(AB33,1,0),NOT(IF(AA33,1,0))),AND(NOT(IF(AD35,1,0)),NOT(IF(AB33,1,0)),IF(AA33,1,0)),AND(IF(AD35,1,0),IF(AB33,1,0),IF(AA33,1,0))) )),1,0)</f>
        <v>0</v>
      </c>
      <c r="AC39" s="32"/>
      <c r="AF39" s="1"/>
      <c r="AG39" s="32" t="s">
        <v>172</v>
      </c>
      <c r="AH39" s="82">
        <f>IF(OR(AND(IF(AF38,1,0),IF(AH33,1,0)),AND(NOT(IF(AF38,1,0)), OR(AND(IF(AJ35,1,0),NOT(IF(AH33,1,0)),NOT(IF(AG33,1,0))),AND(NOT(IF(AJ35,1,0)),IF(AH33,1,0),NOT(IF(AG33,1,0))),AND(NOT(IF(AJ35,1,0)),NOT(IF(AH33,1,0)),IF(AG33,1,0)),AND(IF(AJ35,1,0),IF(AH33,1,0),IF(AG33,1,0))) )),1,0)</f>
        <v>1</v>
      </c>
      <c r="AI39" s="32"/>
      <c r="AL39" s="1"/>
      <c r="AM39" s="32" t="s">
        <v>172</v>
      </c>
      <c r="AN39" s="82">
        <f>IF(OR(AND(IF(AL38,1,0),IF(AN33,1,0)),AND(NOT(IF(AL38,1,0)), OR(AND(IF(AP35,1,0),NOT(IF(AN33,1,0)),NOT(IF(AM33,1,0))),AND(NOT(IF(AP35,1,0)),IF(AN33,1,0),NOT(IF(AM33,1,0))),AND(NOT(IF(AP35,1,0)),NOT(IF(AN33,1,0)),IF(AM33,1,0)),AND(IF(AP35,1,0),IF(AN33,1,0),IF(AM33,1,0))) )),1,0)</f>
        <v>0</v>
      </c>
      <c r="AO39" s="32"/>
      <c r="AR39" s="1"/>
      <c r="AS39" s="32" t="s">
        <v>172</v>
      </c>
      <c r="AT39" s="82">
        <f>IF(OR(AND(IF(AR38,1,0),IF(AT33,1,0)),AND(NOT(IF(AR38,1,0)), OR(AND(IF(AV35,1,0),NOT(IF(AT33,1,0)),NOT(IF(AS33,1,0))),AND(NOT(IF(AV35,1,0)),IF(AT33,1,0),NOT(IF(AS33,1,0))),AND(NOT(IF(AV35,1,0)),NOT(IF(AT33,1,0)),IF(AS33,1,0)),AND(IF(AV35,1,0),IF(AT33,1,0),IF(AS33,1,0))) )),1,0)</f>
        <v>0</v>
      </c>
      <c r="AU39" s="32"/>
    </row>
    <row r="40" spans="2:54" ht="11.25" customHeight="1" x14ac:dyDescent="0.2">
      <c r="C40" s="51"/>
      <c r="D40" s="46"/>
      <c r="E40" s="46"/>
      <c r="F40" s="46"/>
      <c r="G40" s="46"/>
      <c r="H40" s="46"/>
      <c r="I40" s="46"/>
      <c r="J40" s="46"/>
      <c r="K40" s="51"/>
      <c r="S40" s="1" t="s">
        <v>16</v>
      </c>
      <c r="T40" s="2">
        <f>T35</f>
        <v>1</v>
      </c>
      <c r="U40" s="1"/>
    </row>
    <row r="41" spans="2:54" ht="11.25" customHeight="1" x14ac:dyDescent="0.2">
      <c r="C41" s="26"/>
      <c r="D41" s="49"/>
      <c r="E41" s="20"/>
      <c r="F41" s="20"/>
      <c r="G41" s="20"/>
      <c r="H41" s="21"/>
      <c r="I41" s="21"/>
      <c r="J41" s="21"/>
      <c r="K41" s="26"/>
      <c r="S41" s="23"/>
      <c r="T41" s="24" t="s">
        <v>199</v>
      </c>
      <c r="U41" s="25"/>
      <c r="AA41" s="117">
        <v>0</v>
      </c>
    </row>
    <row r="42" spans="2:54" ht="11.25" customHeight="1" x14ac:dyDescent="0.2">
      <c r="C42" s="26"/>
      <c r="D42" s="49"/>
      <c r="E42" s="20"/>
      <c r="F42" s="20"/>
      <c r="G42" s="20"/>
      <c r="H42" s="21"/>
      <c r="I42" s="21"/>
      <c r="J42" s="21"/>
      <c r="K42" s="26"/>
      <c r="S42" s="1" t="s">
        <v>15</v>
      </c>
      <c r="T42" s="18">
        <f>IF(NOT(IF(T40,1,0)),1,0)</f>
        <v>0</v>
      </c>
      <c r="U42" s="1"/>
    </row>
    <row r="43" spans="2:54" ht="11.25" customHeight="1" x14ac:dyDescent="0.2">
      <c r="C43" s="26"/>
      <c r="D43" s="49"/>
      <c r="E43" s="20"/>
      <c r="F43" s="20"/>
      <c r="G43" s="20"/>
      <c r="H43" s="21"/>
      <c r="I43" s="21"/>
      <c r="J43" s="21"/>
      <c r="K43" s="26"/>
      <c r="AA43" t="s">
        <v>27</v>
      </c>
      <c r="AB43" t="s">
        <v>22</v>
      </c>
      <c r="AG43" t="s">
        <v>27</v>
      </c>
      <c r="AH43" t="s">
        <v>22</v>
      </c>
      <c r="AM43" t="s">
        <v>27</v>
      </c>
      <c r="AN43" t="s">
        <v>22</v>
      </c>
      <c r="AS43" t="s">
        <v>27</v>
      </c>
      <c r="AT43" t="s">
        <v>22</v>
      </c>
      <c r="AY43" t="s">
        <v>27</v>
      </c>
      <c r="AZ43" t="s">
        <v>22</v>
      </c>
      <c r="BB43" s="117">
        <v>0</v>
      </c>
    </row>
    <row r="44" spans="2:54" ht="11.25" customHeight="1" thickBot="1" x14ac:dyDescent="0.25">
      <c r="C44" s="26"/>
      <c r="D44" s="49"/>
      <c r="E44" s="20"/>
      <c r="F44" s="20"/>
      <c r="G44" s="20"/>
      <c r="H44" s="21"/>
      <c r="I44" s="21"/>
      <c r="J44" s="21"/>
      <c r="K44" s="26"/>
      <c r="AA44" s="2">
        <f>AA41</f>
        <v>0</v>
      </c>
      <c r="AB44" s="2">
        <f>AB39</f>
        <v>0</v>
      </c>
      <c r="AG44" s="2">
        <f>AA33</f>
        <v>1</v>
      </c>
      <c r="AH44" s="2">
        <f>AH39</f>
        <v>1</v>
      </c>
      <c r="AM44" s="2">
        <f>AG33</f>
        <v>1</v>
      </c>
      <c r="AN44" s="2">
        <f>AN39</f>
        <v>0</v>
      </c>
      <c r="AS44" s="2">
        <f>AM33</f>
        <v>0</v>
      </c>
      <c r="AT44" s="2">
        <f>AT39</f>
        <v>0</v>
      </c>
      <c r="AY44" s="2">
        <f>AS33</f>
        <v>1</v>
      </c>
      <c r="AZ44" s="2">
        <f>AZ6</f>
        <v>0</v>
      </c>
    </row>
    <row r="45" spans="2:54" ht="11.25" customHeight="1" x14ac:dyDescent="0.2">
      <c r="C45" s="26"/>
      <c r="D45" s="49"/>
      <c r="E45" s="20"/>
      <c r="F45" s="20"/>
      <c r="G45" s="20"/>
      <c r="H45" s="21"/>
      <c r="I45" s="21"/>
      <c r="J45" s="21"/>
      <c r="K45" s="26"/>
      <c r="Z45" t="s">
        <v>117</v>
      </c>
      <c r="AA45" s="74"/>
      <c r="AB45" s="75"/>
      <c r="AC45" s="76"/>
      <c r="AD45" t="s">
        <v>116</v>
      </c>
      <c r="AF45" t="s">
        <v>117</v>
      </c>
      <c r="AG45" s="74"/>
      <c r="AH45" s="75"/>
      <c r="AI45" s="76"/>
      <c r="AJ45" t="s">
        <v>116</v>
      </c>
      <c r="AL45" t="s">
        <v>117</v>
      </c>
      <c r="AM45" s="74"/>
      <c r="AN45" s="75"/>
      <c r="AO45" s="76"/>
      <c r="AP45" t="s">
        <v>116</v>
      </c>
      <c r="AR45" t="s">
        <v>117</v>
      </c>
      <c r="AS45" s="74"/>
      <c r="AT45" s="75"/>
      <c r="AU45" s="76"/>
      <c r="AV45" t="s">
        <v>116</v>
      </c>
      <c r="AX45" t="s">
        <v>117</v>
      </c>
      <c r="AY45" s="74"/>
      <c r="AZ45" s="75"/>
      <c r="BA45" s="76"/>
      <c r="BB45" t="s">
        <v>116</v>
      </c>
    </row>
    <row r="46" spans="2:54" ht="11.25" customHeight="1" x14ac:dyDescent="0.2">
      <c r="C46" s="26"/>
      <c r="D46" s="49"/>
      <c r="E46" s="20"/>
      <c r="F46" s="20"/>
      <c r="G46" s="20"/>
      <c r="H46" s="21"/>
      <c r="I46" s="21"/>
      <c r="J46" s="21"/>
      <c r="K46" s="26"/>
      <c r="Z46" s="121">
        <f>IF(OR(AND(NOT(IF(AB44,1,0)),(IF(AA44,1,0))),AND(NOT( OR(AND(IF(AB44,1,0),NOT(IF(AA44,1,0))), AND(NOT(IF(AB44,1,0)),IF(AA44,1,0))) ),(IF(AD46,1,0)))),1,0)</f>
        <v>1</v>
      </c>
      <c r="AA46" s="77"/>
      <c r="AB46" s="13" t="s">
        <v>128</v>
      </c>
      <c r="AC46" s="78"/>
      <c r="AD46" s="2">
        <f>AF46</f>
        <v>1</v>
      </c>
      <c r="AF46" s="121">
        <f>IF(OR(AND(NOT(IF(AH44,1,0)),(IF(AG44,1,0))),AND(NOT( OR(AND(IF(AH44,1,0),NOT(IF(AG44,1,0))), AND(NOT(IF(AH44,1,0)),IF(AG44,1,0))) ),(IF(AJ46,1,0)))),1,0)</f>
        <v>1</v>
      </c>
      <c r="AG46" s="77"/>
      <c r="AH46" s="13" t="s">
        <v>128</v>
      </c>
      <c r="AI46" s="78"/>
      <c r="AJ46" s="2">
        <f>AL46</f>
        <v>1</v>
      </c>
      <c r="AL46" s="121">
        <f>IF(OR(AND(NOT(IF(AN44,1,0)),(IF(AM44,1,0))),AND(NOT( OR(AND(IF(AN44,1,0),NOT(IF(AM44,1,0))), AND(NOT(IF(AN44,1,0)),IF(AM44,1,0))) ),(IF(AP46,1,0)))),1,0)</f>
        <v>1</v>
      </c>
      <c r="AM46" s="77"/>
      <c r="AN46" s="13" t="s">
        <v>128</v>
      </c>
      <c r="AO46" s="78"/>
      <c r="AP46" s="2">
        <f>AR46</f>
        <v>1</v>
      </c>
      <c r="AR46" s="121">
        <f>IF(OR(AND(NOT(IF(AT44,1,0)),(IF(AS44,1,0))),AND(NOT( OR(AND(IF(AT44,1,0),NOT(IF(AS44,1,0))), AND(NOT(IF(AT44,1,0)),IF(AS44,1,0))) ),(IF(AV46,1,0)))),1,0)</f>
        <v>1</v>
      </c>
      <c r="AS46" s="77"/>
      <c r="AT46" s="13" t="s">
        <v>128</v>
      </c>
      <c r="AU46" s="78"/>
      <c r="AV46" s="2">
        <f>AX46</f>
        <v>1</v>
      </c>
      <c r="AX46" s="121">
        <f>IF(OR(AND(NOT(IF(AZ44,1,0)),(IF(AY44,1,0))),AND(NOT( OR(AND(IF(AZ44,1,0),NOT(IF(AY44,1,0))), AND(NOT(IF(AZ44,1,0)),IF(AY44,1,0))) ),(IF(BB46,1,0)))),1,0)</f>
        <v>1</v>
      </c>
      <c r="AY46" s="77"/>
      <c r="AZ46" s="13" t="s">
        <v>128</v>
      </c>
      <c r="BA46" s="78"/>
      <c r="BB46" s="2">
        <f>BB43</f>
        <v>0</v>
      </c>
    </row>
    <row r="47" spans="2:54" ht="11.25" customHeight="1" x14ac:dyDescent="0.2">
      <c r="C47" s="26"/>
      <c r="D47" s="49"/>
      <c r="E47" s="20"/>
      <c r="F47" s="20"/>
      <c r="G47" s="20"/>
      <c r="H47" s="21"/>
      <c r="I47" s="21"/>
      <c r="J47" s="21"/>
      <c r="K47" s="26"/>
      <c r="AA47" s="77"/>
      <c r="AB47" s="13"/>
      <c r="AC47" s="78"/>
      <c r="AD47" s="1"/>
      <c r="AG47" s="77"/>
      <c r="AH47" s="13"/>
      <c r="AI47" s="78"/>
      <c r="AJ47" s="1"/>
      <c r="AM47" s="77"/>
      <c r="AN47" s="13"/>
      <c r="AO47" s="78"/>
      <c r="AP47" s="1"/>
      <c r="AS47" s="77"/>
      <c r="AT47" s="13"/>
      <c r="AU47" s="78"/>
      <c r="AV47" s="1"/>
      <c r="AY47" s="77"/>
      <c r="AZ47" s="13"/>
      <c r="BA47" s="78"/>
      <c r="BB47" s="1"/>
    </row>
    <row r="48" spans="2:54" ht="11.25" customHeight="1" x14ac:dyDescent="0.2">
      <c r="C48" s="26"/>
      <c r="D48" s="49"/>
      <c r="E48" s="20"/>
      <c r="F48" s="20"/>
      <c r="G48" s="20"/>
      <c r="H48" s="21"/>
      <c r="I48" s="21"/>
      <c r="J48" s="21"/>
      <c r="K48" s="26"/>
      <c r="Z48" t="s">
        <v>21</v>
      </c>
      <c r="AA48" s="77"/>
      <c r="AB48" s="19"/>
      <c r="AC48" s="78"/>
      <c r="AF48" t="s">
        <v>21</v>
      </c>
      <c r="AG48" s="77"/>
      <c r="AH48" s="19"/>
      <c r="AI48" s="78"/>
      <c r="AL48" t="s">
        <v>21</v>
      </c>
      <c r="AM48" s="77"/>
      <c r="AN48" s="19"/>
      <c r="AO48" s="78"/>
      <c r="AR48" t="s">
        <v>21</v>
      </c>
      <c r="AS48" s="77"/>
      <c r="AT48" s="19"/>
      <c r="AU48" s="78"/>
      <c r="AX48" t="s">
        <v>21</v>
      </c>
      <c r="AY48" s="77"/>
      <c r="AZ48" s="19"/>
      <c r="BA48" s="78"/>
    </row>
    <row r="49" spans="3:60" ht="11.25" customHeight="1" thickBot="1" x14ac:dyDescent="0.25">
      <c r="C49" s="26"/>
      <c r="D49" s="49"/>
      <c r="E49" s="20"/>
      <c r="F49" s="20"/>
      <c r="G49" s="20"/>
      <c r="H49" s="21"/>
      <c r="I49" s="21"/>
      <c r="J49" s="21"/>
      <c r="K49" s="26"/>
      <c r="Z49" s="2">
        <f>Z46</f>
        <v>1</v>
      </c>
      <c r="AA49" s="79" t="s">
        <v>169</v>
      </c>
      <c r="AB49" s="116">
        <f>IF(OR(AND(IF(AD46,1,0),NOT(IF(AB44,1,0)),NOT(IF(AA44,1,0))),AND(NOT(IF(AD46,1,0)),IF(AB44,1,0),NOT(IF(AA44,1,0))),AND(NOT(IF(AD46,1,0)),NOT(IF(AB44,1,0)),IF(AA44,1,0)),AND(IF(AD46,1,0),IF(AB44,1,0),IF(AA44,1,0))),1,0)</f>
        <v>1</v>
      </c>
      <c r="AC49" s="81"/>
      <c r="AF49" s="2">
        <f>Z49</f>
        <v>1</v>
      </c>
      <c r="AG49" s="79" t="s">
        <v>169</v>
      </c>
      <c r="AH49" s="116">
        <f>IF(OR(AND(IF(AJ46,1,0),NOT(IF(AH44,1,0)),NOT(IF(AG44,1,0))),AND(NOT(IF(AJ46,1,0)),IF(AH44,1,0),NOT(IF(AG44,1,0))),AND(NOT(IF(AJ46,1,0)),NOT(IF(AH44,1,0)),IF(AG44,1,0)),AND(IF(AJ46,1,0),IF(AH44,1,0),IF(AG44,1,0))),1,0)</f>
        <v>1</v>
      </c>
      <c r="AI49" s="81"/>
      <c r="AL49" s="2">
        <f>AF49</f>
        <v>1</v>
      </c>
      <c r="AM49" s="79" t="s">
        <v>169</v>
      </c>
      <c r="AN49" s="116">
        <f>IF(OR(AND(IF(AP46,1,0),NOT(IF(AN44,1,0)),NOT(IF(AM44,1,0))),AND(NOT(IF(AP46,1,0)),IF(AN44,1,0),NOT(IF(AM44,1,0))),AND(NOT(IF(AP46,1,0)),NOT(IF(AN44,1,0)),IF(AM44,1,0)),AND(IF(AP46,1,0),IF(AN44,1,0),IF(AM44,1,0))),1,0)</f>
        <v>0</v>
      </c>
      <c r="AO49" s="81"/>
      <c r="AR49" s="2">
        <f>AL49</f>
        <v>1</v>
      </c>
      <c r="AS49" s="79" t="s">
        <v>169</v>
      </c>
      <c r="AT49" s="116">
        <f>IF(OR(AND(IF(AV46,1,0),NOT(IF(AT44,1,0)),NOT(IF(AS44,1,0))),AND(NOT(IF(AV46,1,0)),IF(AT44,1,0),NOT(IF(AS44,1,0))),AND(NOT(IF(AV46,1,0)),NOT(IF(AT44,1,0)),IF(AS44,1,0)),AND(IF(AV46,1,0),IF(AT44,1,0),IF(AS44,1,0))),1,0)</f>
        <v>1</v>
      </c>
      <c r="AU49" s="81"/>
      <c r="AX49" s="2">
        <f>AR49</f>
        <v>1</v>
      </c>
      <c r="AY49" s="79" t="s">
        <v>169</v>
      </c>
      <c r="AZ49" s="116">
        <f>IF(OR(AND(IF(BB46,1,0),NOT(IF(AZ44,1,0)),NOT(IF(AY44,1,0))),AND(NOT(IF(BB46,1,0)),IF(AZ44,1,0),NOT(IF(AY44,1,0))),AND(NOT(IF(BB46,1,0)),NOT(IF(AZ44,1,0)),IF(AY44,1,0)),AND(IF(BB46,1,0),IF(AZ44,1,0),IF(AY44,1,0))),1,0)</f>
        <v>1</v>
      </c>
      <c r="BA49" s="81"/>
    </row>
    <row r="50" spans="3:60" ht="11.25" customHeight="1" x14ac:dyDescent="0.2">
      <c r="C50" s="26"/>
      <c r="D50" s="49"/>
      <c r="E50" s="20"/>
      <c r="F50" s="20"/>
      <c r="G50" s="20"/>
      <c r="H50" s="21"/>
      <c r="I50" s="21"/>
      <c r="J50" s="21"/>
      <c r="K50" s="26"/>
      <c r="Z50" s="1"/>
      <c r="AA50" s="32" t="s">
        <v>172</v>
      </c>
      <c r="AB50" s="82">
        <f>IF(OR(AND(IF(Z49,1,0),IF(AB44,1,0)),AND(NOT(IF(Z49,1,0)), OR(AND(IF(AD46,1,0),NOT(IF(AB44,1,0)),NOT(IF(AA44,1,0))),AND(NOT(IF(AD46,1,0)),IF(AB44,1,0),NOT(IF(AA44,1,0))),AND(NOT(IF(AD46,1,0)),NOT(IF(AB44,1,0)),IF(AA44,1,0)),AND(IF(AD46,1,0),IF(AB44,1,0),IF(AA44,1,0))) )),1,0)</f>
        <v>0</v>
      </c>
      <c r="AC50" s="32"/>
      <c r="AF50" s="1"/>
      <c r="AG50" s="32" t="s">
        <v>172</v>
      </c>
      <c r="AH50" s="82">
        <f>IF(OR(AND(IF(AF49,1,0),IF(AH44,1,0)),AND(NOT(IF(AF49,1,0)), OR(AND(IF(AJ46,1,0),NOT(IF(AH44,1,0)),NOT(IF(AG44,1,0))),AND(NOT(IF(AJ46,1,0)),IF(AH44,1,0),NOT(IF(AG44,1,0))),AND(NOT(IF(AJ46,1,0)),NOT(IF(AH44,1,0)),IF(AG44,1,0)),AND(IF(AJ46,1,0),IF(AH44,1,0),IF(AG44,1,0))) )),1,0)</f>
        <v>1</v>
      </c>
      <c r="AI50" s="32"/>
      <c r="AL50" s="1"/>
      <c r="AM50" s="32" t="s">
        <v>172</v>
      </c>
      <c r="AN50" s="82">
        <f>IF(OR(AND(IF(AL49,1,0),IF(AN44,1,0)),AND(NOT(IF(AL49,1,0)), OR(AND(IF(AP46,1,0),NOT(IF(AN44,1,0)),NOT(IF(AM44,1,0))),AND(NOT(IF(AP46,1,0)),IF(AN44,1,0),NOT(IF(AM44,1,0))),AND(NOT(IF(AP46,1,0)),NOT(IF(AN44,1,0)),IF(AM44,1,0)),AND(IF(AP46,1,0),IF(AN44,1,0),IF(AM44,1,0))) )),1,0)</f>
        <v>0</v>
      </c>
      <c r="AO50" s="32"/>
      <c r="AR50" s="1"/>
      <c r="AS50" s="32" t="s">
        <v>172</v>
      </c>
      <c r="AT50" s="82">
        <f>IF(OR(AND(IF(AR49,1,0),IF(AT44,1,0)),AND(NOT(IF(AR49,1,0)), OR(AND(IF(AV46,1,0),NOT(IF(AT44,1,0)),NOT(IF(AS44,1,0))),AND(NOT(IF(AV46,1,0)),IF(AT44,1,0),NOT(IF(AS44,1,0))),AND(NOT(IF(AV46,1,0)),NOT(IF(AT44,1,0)),IF(AS44,1,0)),AND(IF(AV46,1,0),IF(AT44,1,0),IF(AS44,1,0))) )),1,0)</f>
        <v>0</v>
      </c>
      <c r="AU50" s="32"/>
      <c r="AX50" s="1"/>
      <c r="AY50" s="32" t="s">
        <v>172</v>
      </c>
      <c r="AZ50" s="82">
        <f>IF(OR(AND(IF(AX49,1,0),IF(AZ44,1,0)),AND(NOT(IF(AX49,1,0)), OR(AND(IF(BB46,1,0),NOT(IF(AZ44,1,0)),NOT(IF(AY44,1,0))),AND(NOT(IF(BB46,1,0)),IF(AZ44,1,0),NOT(IF(AY44,1,0))),AND(NOT(IF(BB46,1,0)),NOT(IF(AZ44,1,0)),IF(AY44,1,0)),AND(IF(BB46,1,0),IF(AZ44,1,0),IF(AY44,1,0))) )),1,0)</f>
        <v>0</v>
      </c>
      <c r="BA50" s="32"/>
    </row>
    <row r="51" spans="3:60" ht="11.25" customHeight="1" x14ac:dyDescent="0.2">
      <c r="C51" s="26"/>
      <c r="D51" s="49"/>
      <c r="E51" s="20"/>
      <c r="F51" s="20"/>
      <c r="G51" s="20"/>
      <c r="H51" s="21"/>
      <c r="I51" s="21"/>
      <c r="J51" s="21"/>
      <c r="K51" s="26"/>
      <c r="Y51" s="1" t="s">
        <v>16</v>
      </c>
      <c r="Z51" s="2">
        <f>Z46</f>
        <v>1</v>
      </c>
      <c r="AA51" s="1"/>
    </row>
    <row r="52" spans="3:60" ht="11.25" customHeight="1" x14ac:dyDescent="0.2">
      <c r="C52" s="26"/>
      <c r="D52" s="49"/>
      <c r="E52" s="20"/>
      <c r="F52" s="20"/>
      <c r="G52" s="20"/>
      <c r="H52" s="21"/>
      <c r="I52" s="21"/>
      <c r="J52" s="21"/>
      <c r="K52" s="26"/>
      <c r="Y52" s="23"/>
      <c r="Z52" s="24" t="s">
        <v>200</v>
      </c>
      <c r="AA52" s="25"/>
      <c r="AG52" s="117">
        <v>0</v>
      </c>
    </row>
    <row r="53" spans="3:60" ht="11.25" customHeight="1" x14ac:dyDescent="0.2">
      <c r="C53" s="26"/>
      <c r="D53" s="49"/>
      <c r="E53" s="20"/>
      <c r="F53" s="20"/>
      <c r="G53" s="20"/>
      <c r="H53" s="21"/>
      <c r="I53" s="21"/>
      <c r="J53" s="21"/>
      <c r="K53" s="26"/>
      <c r="Y53" s="1" t="s">
        <v>15</v>
      </c>
      <c r="Z53" s="18">
        <f>IF(NOT(IF(Z51,1,0)),1,0)</f>
        <v>0</v>
      </c>
      <c r="AA53" s="1"/>
    </row>
    <row r="54" spans="3:60" ht="11.25" customHeight="1" x14ac:dyDescent="0.2">
      <c r="C54" s="26"/>
      <c r="D54" s="49"/>
      <c r="E54" s="20"/>
      <c r="F54" s="20"/>
      <c r="G54" s="20"/>
      <c r="H54" s="21"/>
      <c r="I54" s="21"/>
      <c r="J54" s="21"/>
      <c r="K54" s="26"/>
      <c r="AG54" t="s">
        <v>27</v>
      </c>
      <c r="AH54" t="s">
        <v>22</v>
      </c>
      <c r="AM54" t="s">
        <v>27</v>
      </c>
      <c r="AN54" t="s">
        <v>22</v>
      </c>
      <c r="AS54" t="s">
        <v>27</v>
      </c>
      <c r="AT54" t="s">
        <v>22</v>
      </c>
      <c r="AY54" t="s">
        <v>27</v>
      </c>
      <c r="AZ54" t="s">
        <v>22</v>
      </c>
      <c r="BE54" t="s">
        <v>27</v>
      </c>
      <c r="BF54" t="s">
        <v>22</v>
      </c>
      <c r="BH54" s="117">
        <v>0</v>
      </c>
    </row>
    <row r="55" spans="3:60" ht="11.25" customHeight="1" thickBot="1" x14ac:dyDescent="0.25">
      <c r="C55" s="26"/>
      <c r="D55" s="49"/>
      <c r="E55" s="20"/>
      <c r="F55" s="20"/>
      <c r="G55" s="20"/>
      <c r="H55" s="21"/>
      <c r="I55" s="21"/>
      <c r="J55" s="21"/>
      <c r="K55" s="26"/>
      <c r="AG55" s="2">
        <f>AG52</f>
        <v>0</v>
      </c>
      <c r="AH55" s="2">
        <f>AH50</f>
        <v>1</v>
      </c>
      <c r="AM55" s="2">
        <f>AG44</f>
        <v>1</v>
      </c>
      <c r="AN55" s="2">
        <f>AN50</f>
        <v>0</v>
      </c>
      <c r="AS55" s="2">
        <f>AM44</f>
        <v>1</v>
      </c>
      <c r="AT55" s="2">
        <f>AT50</f>
        <v>0</v>
      </c>
      <c r="AY55" s="2">
        <f>AS44</f>
        <v>0</v>
      </c>
      <c r="AZ55" s="2">
        <f>AZ50</f>
        <v>0</v>
      </c>
      <c r="BE55" s="2">
        <f>AY44</f>
        <v>1</v>
      </c>
      <c r="BF55" s="2">
        <f>BF6</f>
        <v>0</v>
      </c>
    </row>
    <row r="56" spans="3:60" ht="11.25" customHeight="1" x14ac:dyDescent="0.2">
      <c r="C56" s="26"/>
      <c r="D56" s="49"/>
      <c r="E56" s="20"/>
      <c r="F56" s="20"/>
      <c r="G56" s="20"/>
      <c r="H56" s="21"/>
      <c r="I56" s="21"/>
      <c r="J56" s="21"/>
      <c r="K56" s="26"/>
      <c r="AF56" t="s">
        <v>117</v>
      </c>
      <c r="AG56" s="74"/>
      <c r="AH56" s="75"/>
      <c r="AI56" s="76"/>
      <c r="AJ56" t="s">
        <v>116</v>
      </c>
      <c r="AL56" t="s">
        <v>117</v>
      </c>
      <c r="AM56" s="74"/>
      <c r="AN56" s="75"/>
      <c r="AO56" s="76"/>
      <c r="AP56" t="s">
        <v>116</v>
      </c>
      <c r="AR56" t="s">
        <v>117</v>
      </c>
      <c r="AS56" s="74"/>
      <c r="AT56" s="75"/>
      <c r="AU56" s="76"/>
      <c r="AV56" t="s">
        <v>116</v>
      </c>
      <c r="AX56" t="s">
        <v>117</v>
      </c>
      <c r="AY56" s="74"/>
      <c r="AZ56" s="75"/>
      <c r="BA56" s="76"/>
      <c r="BB56" t="s">
        <v>116</v>
      </c>
      <c r="BD56" t="s">
        <v>117</v>
      </c>
      <c r="BE56" s="74"/>
      <c r="BF56" s="75"/>
      <c r="BG56" s="76"/>
      <c r="BH56" t="s">
        <v>116</v>
      </c>
    </row>
    <row r="57" spans="3:60" ht="11.25" customHeight="1" x14ac:dyDescent="0.2">
      <c r="AF57" s="121">
        <f>IF(OR(AND(NOT(IF(AH55,1,0)),(IF(AG55,1,0))),AND(NOT( OR(AND(IF(AH55,1,0),NOT(IF(AG55,1,0))), AND(NOT(IF(AH55,1,0)),IF(AG55,1,0))) ),(IF(AJ57,1,0)))),1,0)</f>
        <v>0</v>
      </c>
      <c r="AG57" s="77"/>
      <c r="AH57" s="13" t="s">
        <v>128</v>
      </c>
      <c r="AI57" s="78"/>
      <c r="AJ57" s="2">
        <f>AL57</f>
        <v>1</v>
      </c>
      <c r="AL57" s="121">
        <f>IF(OR(AND(NOT(IF(AN55,1,0)),(IF(AM55,1,0))),AND(NOT( OR(AND(IF(AN55,1,0),NOT(IF(AM55,1,0))), AND(NOT(IF(AN55,1,0)),IF(AM55,1,0))) ),(IF(AP57,1,0)))),1,0)</f>
        <v>1</v>
      </c>
      <c r="AM57" s="77"/>
      <c r="AN57" s="13" t="s">
        <v>128</v>
      </c>
      <c r="AO57" s="78"/>
      <c r="AP57" s="2">
        <f>AR57</f>
        <v>1</v>
      </c>
      <c r="AR57" s="121">
        <f>IF(OR(AND(NOT(IF(AT55,1,0)),(IF(AS55,1,0))),AND(NOT( OR(AND(IF(AT55,1,0),NOT(IF(AS55,1,0))), AND(NOT(IF(AT55,1,0)),IF(AS55,1,0))) ),(IF(AV57,1,0)))),1,0)</f>
        <v>1</v>
      </c>
      <c r="AS57" s="77"/>
      <c r="AT57" s="13" t="s">
        <v>128</v>
      </c>
      <c r="AU57" s="78"/>
      <c r="AV57" s="2">
        <f>AX57</f>
        <v>1</v>
      </c>
      <c r="AX57" s="121">
        <f>IF(OR(AND(NOT(IF(AZ55,1,0)),(IF(AY55,1,0))),AND(NOT( OR(AND(IF(AZ55,1,0),NOT(IF(AY55,1,0))), AND(NOT(IF(AZ55,1,0)),IF(AY55,1,0))) ),(IF(BB57,1,0)))),1,0)</f>
        <v>1</v>
      </c>
      <c r="AY57" s="77"/>
      <c r="AZ57" s="13" t="s">
        <v>128</v>
      </c>
      <c r="BA57" s="78"/>
      <c r="BB57" s="2">
        <f>BD57</f>
        <v>1</v>
      </c>
      <c r="BD57" s="121">
        <f>IF(OR(AND(NOT(IF(BF55,1,0)),(IF(BE55,1,0))),AND(NOT( OR(AND(IF(BF55,1,0),NOT(IF(BE55,1,0))), AND(NOT(IF(BF55,1,0)),IF(BE55,1,0))) ),(IF(BH57,1,0)))),1,0)</f>
        <v>1</v>
      </c>
      <c r="BE57" s="77"/>
      <c r="BF57" s="13" t="s">
        <v>128</v>
      </c>
      <c r="BG57" s="78"/>
      <c r="BH57" s="2">
        <f>BH54</f>
        <v>0</v>
      </c>
    </row>
    <row r="58" spans="3:60" ht="11.25" customHeight="1" x14ac:dyDescent="0.2">
      <c r="AG58" s="77"/>
      <c r="AH58" s="13"/>
      <c r="AI58" s="78"/>
      <c r="AJ58" s="1"/>
      <c r="AM58" s="77"/>
      <c r="AN58" s="13"/>
      <c r="AO58" s="78"/>
      <c r="AP58" s="1"/>
      <c r="AS58" s="77"/>
      <c r="AT58" s="13"/>
      <c r="AU58" s="78"/>
      <c r="AV58" s="1"/>
      <c r="AY58" s="77"/>
      <c r="AZ58" s="13"/>
      <c r="BA58" s="78"/>
      <c r="BB58" s="1"/>
      <c r="BE58" s="77"/>
      <c r="BF58" s="13"/>
      <c r="BG58" s="78"/>
      <c r="BH58" s="1"/>
    </row>
    <row r="59" spans="3:60" ht="11.25" customHeight="1" x14ac:dyDescent="0.2">
      <c r="AF59" t="s">
        <v>21</v>
      </c>
      <c r="AG59" s="77"/>
      <c r="AH59" s="19"/>
      <c r="AI59" s="78"/>
      <c r="AL59" t="s">
        <v>21</v>
      </c>
      <c r="AM59" s="77"/>
      <c r="AN59" s="19"/>
      <c r="AO59" s="78"/>
      <c r="AR59" t="s">
        <v>21</v>
      </c>
      <c r="AS59" s="77"/>
      <c r="AT59" s="19"/>
      <c r="AU59" s="78"/>
      <c r="AX59" t="s">
        <v>21</v>
      </c>
      <c r="AY59" s="77"/>
      <c r="AZ59" s="19"/>
      <c r="BA59" s="78"/>
      <c r="BD59" t="s">
        <v>21</v>
      </c>
      <c r="BE59" s="77"/>
      <c r="BF59" s="19"/>
      <c r="BG59" s="78"/>
    </row>
    <row r="60" spans="3:60" ht="11.25" customHeight="1" thickBot="1" x14ac:dyDescent="0.25">
      <c r="AF60" s="2">
        <f>AF57</f>
        <v>0</v>
      </c>
      <c r="AG60" s="79" t="s">
        <v>169</v>
      </c>
      <c r="AH60" s="116">
        <f>IF(OR(AND(IF(AJ57,1,0),NOT(IF(AH55,1,0)),NOT(IF(AG55,1,0))),AND(NOT(IF(AJ57,1,0)),IF(AH55,1,0),NOT(IF(AG55,1,0))),AND(NOT(IF(AJ57,1,0)),NOT(IF(AH55,1,0)),IF(AG55,1,0)),AND(IF(AJ57,1,0),IF(AH55,1,0),IF(AG55,1,0))),1,0)</f>
        <v>0</v>
      </c>
      <c r="AI60" s="81"/>
      <c r="AL60" s="2">
        <f>AF60</f>
        <v>0</v>
      </c>
      <c r="AM60" s="79" t="s">
        <v>169</v>
      </c>
      <c r="AN60" s="116">
        <f>IF(OR(AND(IF(AP57,1,0),NOT(IF(AN55,1,0)),NOT(IF(AM55,1,0))),AND(NOT(IF(AP57,1,0)),IF(AN55,1,0),NOT(IF(AM55,1,0))),AND(NOT(IF(AP57,1,0)),NOT(IF(AN55,1,0)),IF(AM55,1,0)),AND(IF(AP57,1,0),IF(AN55,1,0),IF(AM55,1,0))),1,0)</f>
        <v>0</v>
      </c>
      <c r="AO60" s="81"/>
      <c r="AR60" s="2">
        <f>AL60</f>
        <v>0</v>
      </c>
      <c r="AS60" s="79" t="s">
        <v>169</v>
      </c>
      <c r="AT60" s="116">
        <f>IF(OR(AND(IF(AV57,1,0),NOT(IF(AT55,1,0)),NOT(IF(AS55,1,0))),AND(NOT(IF(AV57,1,0)),IF(AT55,1,0),NOT(IF(AS55,1,0))),AND(NOT(IF(AV57,1,0)),NOT(IF(AT55,1,0)),IF(AS55,1,0)),AND(IF(AV57,1,0),IF(AT55,1,0),IF(AS55,1,0))),1,0)</f>
        <v>0</v>
      </c>
      <c r="AU60" s="81"/>
      <c r="AX60" s="2">
        <f>AR60</f>
        <v>0</v>
      </c>
      <c r="AY60" s="79" t="s">
        <v>169</v>
      </c>
      <c r="AZ60" s="116">
        <f>IF(OR(AND(IF(BB57,1,0),NOT(IF(AZ55,1,0)),NOT(IF(AY55,1,0))),AND(NOT(IF(BB57,1,0)),IF(AZ55,1,0),NOT(IF(AY55,1,0))),AND(NOT(IF(BB57,1,0)),NOT(IF(AZ55,1,0)),IF(AY55,1,0)),AND(IF(BB57,1,0),IF(AZ55,1,0),IF(AY55,1,0))),1,0)</f>
        <v>1</v>
      </c>
      <c r="BA60" s="81"/>
      <c r="BD60" s="2">
        <f>AX60</f>
        <v>0</v>
      </c>
      <c r="BE60" s="79" t="s">
        <v>169</v>
      </c>
      <c r="BF60" s="116">
        <f>IF(OR(AND(IF(BH57,1,0),NOT(IF(BF55,1,0)),NOT(IF(BE55,1,0))),AND(NOT(IF(BH57,1,0)),IF(BF55,1,0),NOT(IF(BE55,1,0))),AND(NOT(IF(BH57,1,0)),NOT(IF(BF55,1,0)),IF(BE55,1,0)),AND(IF(BH57,1,0),IF(BF55,1,0),IF(BE55,1,0))),1,0)</f>
        <v>1</v>
      </c>
      <c r="BG60" s="81"/>
    </row>
    <row r="61" spans="3:60" ht="11.25" customHeight="1" x14ac:dyDescent="0.2">
      <c r="AF61" s="1"/>
      <c r="AG61" s="32" t="s">
        <v>172</v>
      </c>
      <c r="AH61" s="82">
        <f>IF(OR(AND(IF(AF60,1,0),IF(AH55,1,0)),AND(NOT(IF(AF60,1,0)), OR(AND(IF(AJ57,1,0),NOT(IF(AH55,1,0)),NOT(IF(AG55,1,0))),AND(NOT(IF(AJ57,1,0)),IF(AH55,1,0),NOT(IF(AG55,1,0))),AND(NOT(IF(AJ57,1,0)),NOT(IF(AH55,1,0)),IF(AG55,1,0)),AND(IF(AJ57,1,0),IF(AH55,1,0),IF(AG55,1,0))) )),1,0)</f>
        <v>0</v>
      </c>
      <c r="AI61" s="32"/>
      <c r="AL61" s="1"/>
      <c r="AM61" s="32" t="s">
        <v>172</v>
      </c>
      <c r="AN61" s="82">
        <f>IF(OR(AND(IF(AL60,1,0),IF(AN55,1,0)),AND(NOT(IF(AL60,1,0)), OR(AND(IF(AP57,1,0),NOT(IF(AN55,1,0)),NOT(IF(AM55,1,0))),AND(NOT(IF(AP57,1,0)),IF(AN55,1,0),NOT(IF(AM55,1,0))),AND(NOT(IF(AP57,1,0)),NOT(IF(AN55,1,0)),IF(AM55,1,0)),AND(IF(AP57,1,0),IF(AN55,1,0),IF(AM55,1,0))) )),1,0)</f>
        <v>0</v>
      </c>
      <c r="AO61" s="32"/>
      <c r="AR61" s="1"/>
      <c r="AS61" s="32" t="s">
        <v>172</v>
      </c>
      <c r="AT61" s="82">
        <f>IF(OR(AND(IF(AR60,1,0),IF(AT55,1,0)),AND(NOT(IF(AR60,1,0)), OR(AND(IF(AV57,1,0),NOT(IF(AT55,1,0)),NOT(IF(AS55,1,0))),AND(NOT(IF(AV57,1,0)),IF(AT55,1,0),NOT(IF(AS55,1,0))),AND(NOT(IF(AV57,1,0)),NOT(IF(AT55,1,0)),IF(AS55,1,0)),AND(IF(AV57,1,0),IF(AT55,1,0),IF(AS55,1,0))) )),1,0)</f>
        <v>0</v>
      </c>
      <c r="AU61" s="32"/>
      <c r="AX61" s="1"/>
      <c r="AY61" s="32" t="s">
        <v>172</v>
      </c>
      <c r="AZ61" s="82">
        <f>IF(OR(AND(IF(AX60,1,0),IF(AZ55,1,0)),AND(NOT(IF(AX60,1,0)), OR(AND(IF(BB57,1,0),NOT(IF(AZ55,1,0)),NOT(IF(AY55,1,0))),AND(NOT(IF(BB57,1,0)),IF(AZ55,1,0),NOT(IF(AY55,1,0))),AND(NOT(IF(BB57,1,0)),NOT(IF(AZ55,1,0)),IF(AY55,1,0)),AND(IF(BB57,1,0),IF(AZ55,1,0),IF(AY55,1,0))) )),1,0)</f>
        <v>1</v>
      </c>
      <c r="BA61" s="32"/>
      <c r="BD61" s="1"/>
      <c r="BE61" s="32" t="s">
        <v>172</v>
      </c>
      <c r="BF61" s="82">
        <f>IF(OR(AND(IF(BD60,1,0),IF(BF55,1,0)),AND(NOT(IF(BD60,1,0)), OR(AND(IF(BH57,1,0),NOT(IF(BF55,1,0)),NOT(IF(BE55,1,0))),AND(NOT(IF(BH57,1,0)),IF(BF55,1,0),NOT(IF(BE55,1,0))),AND(NOT(IF(BH57,1,0)),NOT(IF(BF55,1,0)),IF(BE55,1,0)),AND(IF(BH57,1,0),IF(BF55,1,0),IF(BE55,1,0))) )),1,0)</f>
        <v>1</v>
      </c>
      <c r="BG61" s="32"/>
    </row>
    <row r="62" spans="3:60" ht="11.25" customHeight="1" x14ac:dyDescent="0.2">
      <c r="AE62" s="1" t="s">
        <v>16</v>
      </c>
      <c r="AF62" s="2">
        <f>AF57</f>
        <v>0</v>
      </c>
      <c r="AG62" s="1"/>
    </row>
    <row r="63" spans="3:60" ht="11.25" customHeight="1" x14ac:dyDescent="0.2">
      <c r="AE63" s="23"/>
      <c r="AF63" s="24" t="s">
        <v>201</v>
      </c>
      <c r="AG63" s="25"/>
      <c r="AM63" s="117">
        <v>0</v>
      </c>
    </row>
    <row r="64" spans="3:60" ht="11.25" customHeight="1" x14ac:dyDescent="0.2">
      <c r="AE64" s="1" t="s">
        <v>15</v>
      </c>
      <c r="AF64" s="18">
        <f>IF(NOT(IF(AF62,1,0)),1,0)</f>
        <v>1</v>
      </c>
      <c r="AG64" s="1"/>
    </row>
    <row r="65" spans="37:72" ht="11.25" customHeight="1" x14ac:dyDescent="0.2">
      <c r="AM65" t="s">
        <v>27</v>
      </c>
      <c r="AN65" t="s">
        <v>22</v>
      </c>
      <c r="AS65" t="s">
        <v>27</v>
      </c>
      <c r="AT65" t="s">
        <v>22</v>
      </c>
      <c r="AY65" t="s">
        <v>27</v>
      </c>
      <c r="AZ65" t="s">
        <v>22</v>
      </c>
      <c r="BE65" t="s">
        <v>27</v>
      </c>
      <c r="BF65" t="s">
        <v>22</v>
      </c>
      <c r="BK65" t="s">
        <v>27</v>
      </c>
      <c r="BL65" t="s">
        <v>22</v>
      </c>
      <c r="BN65" s="117">
        <v>0</v>
      </c>
    </row>
    <row r="66" spans="37:72" ht="11.25" customHeight="1" thickBot="1" x14ac:dyDescent="0.25">
      <c r="AM66" s="2">
        <f>AM63</f>
        <v>0</v>
      </c>
      <c r="AN66" s="2">
        <f>AN61</f>
        <v>0</v>
      </c>
      <c r="AS66" s="2">
        <f>AM55</f>
        <v>1</v>
      </c>
      <c r="AT66" s="2">
        <f>AT61</f>
        <v>0</v>
      </c>
      <c r="AY66" s="2">
        <f>AS55</f>
        <v>1</v>
      </c>
      <c r="AZ66" s="2">
        <f>AZ61</f>
        <v>1</v>
      </c>
      <c r="BE66" s="2">
        <f>AY55</f>
        <v>0</v>
      </c>
      <c r="BF66" s="2">
        <f>BF61</f>
        <v>1</v>
      </c>
      <c r="BK66" s="2">
        <f>BE55</f>
        <v>1</v>
      </c>
      <c r="BL66" s="2">
        <f>BL6</f>
        <v>0</v>
      </c>
    </row>
    <row r="67" spans="37:72" ht="11.25" customHeight="1" x14ac:dyDescent="0.2">
      <c r="AL67" t="s">
        <v>117</v>
      </c>
      <c r="AM67" s="74"/>
      <c r="AN67" s="75"/>
      <c r="AO67" s="76"/>
      <c r="AP67" t="s">
        <v>116</v>
      </c>
      <c r="AR67" t="s">
        <v>117</v>
      </c>
      <c r="AS67" s="74"/>
      <c r="AT67" s="75"/>
      <c r="AU67" s="76"/>
      <c r="AV67" t="s">
        <v>116</v>
      </c>
      <c r="AX67" t="s">
        <v>117</v>
      </c>
      <c r="AY67" s="74"/>
      <c r="AZ67" s="75"/>
      <c r="BA67" s="76"/>
      <c r="BB67" t="s">
        <v>116</v>
      </c>
      <c r="BD67" t="s">
        <v>117</v>
      </c>
      <c r="BE67" s="74"/>
      <c r="BF67" s="75"/>
      <c r="BG67" s="76"/>
      <c r="BH67" t="s">
        <v>116</v>
      </c>
      <c r="BJ67" t="s">
        <v>117</v>
      </c>
      <c r="BK67" s="74"/>
      <c r="BL67" s="75"/>
      <c r="BM67" s="76"/>
      <c r="BN67" t="s">
        <v>116</v>
      </c>
    </row>
    <row r="68" spans="37:72" ht="11.25" customHeight="1" x14ac:dyDescent="0.2">
      <c r="AL68" s="121">
        <f>IF(OR(AND(NOT(IF(AN66,1,0)),(IF(AM66,1,0))),AND(NOT( OR(AND(IF(AN66,1,0),NOT(IF(AM66,1,0))), AND(NOT(IF(AN66,1,0)),IF(AM66,1,0))) ),(IF(AP68,1,0)))),1,0)</f>
        <v>1</v>
      </c>
      <c r="AM68" s="77"/>
      <c r="AN68" s="13" t="s">
        <v>128</v>
      </c>
      <c r="AO68" s="78"/>
      <c r="AP68" s="2">
        <f>AR68</f>
        <v>1</v>
      </c>
      <c r="AR68" s="121">
        <f>IF(OR(AND(NOT(IF(AT66,1,0)),(IF(AS66,1,0))),AND(NOT( OR(AND(IF(AT66,1,0),NOT(IF(AS66,1,0))), AND(NOT(IF(AT66,1,0)),IF(AS66,1,0))) ),(IF(AV68,1,0)))),1,0)</f>
        <v>1</v>
      </c>
      <c r="AS68" s="77"/>
      <c r="AT68" s="13" t="s">
        <v>128</v>
      </c>
      <c r="AU68" s="78"/>
      <c r="AV68" s="2">
        <f>AX68</f>
        <v>0</v>
      </c>
      <c r="AX68" s="121">
        <f>IF(OR(AND(NOT(IF(AZ66,1,0)),(IF(AY66,1,0))),AND(NOT( OR(AND(IF(AZ66,1,0),NOT(IF(AY66,1,0))), AND(NOT(IF(AZ66,1,0)),IF(AY66,1,0))) ),(IF(BB68,1,0)))),1,0)</f>
        <v>0</v>
      </c>
      <c r="AY68" s="77"/>
      <c r="AZ68" s="13" t="s">
        <v>128</v>
      </c>
      <c r="BA68" s="78"/>
      <c r="BB68" s="2">
        <f>BD68</f>
        <v>0</v>
      </c>
      <c r="BD68" s="121">
        <f>IF(OR(AND(NOT(IF(BF66,1,0)),(IF(BE66,1,0))),AND(NOT( OR(AND(IF(BF66,1,0),NOT(IF(BE66,1,0))), AND(NOT(IF(BF66,1,0)),IF(BE66,1,0))) ),(IF(BH68,1,0)))),1,0)</f>
        <v>0</v>
      </c>
      <c r="BE68" s="77"/>
      <c r="BF68" s="13" t="s">
        <v>128</v>
      </c>
      <c r="BG68" s="78"/>
      <c r="BH68" s="2">
        <f>BJ68</f>
        <v>1</v>
      </c>
      <c r="BJ68" s="121">
        <f>IF(OR(AND(NOT(IF(BL66,1,0)),(IF(BK66,1,0))),AND(NOT( OR(AND(IF(BL66,1,0),NOT(IF(BK66,1,0))), AND(NOT(IF(BL66,1,0)),IF(BK66,1,0))) ),(IF(BN68,1,0)))),1,0)</f>
        <v>1</v>
      </c>
      <c r="BK68" s="77"/>
      <c r="BL68" s="13" t="s">
        <v>128</v>
      </c>
      <c r="BM68" s="78"/>
      <c r="BN68" s="2">
        <f>BN65</f>
        <v>0</v>
      </c>
    </row>
    <row r="69" spans="37:72" ht="11.25" customHeight="1" x14ac:dyDescent="0.2">
      <c r="AM69" s="77"/>
      <c r="AN69" s="13"/>
      <c r="AO69" s="78"/>
      <c r="AP69" s="1"/>
      <c r="AS69" s="77"/>
      <c r="AT69" s="13"/>
      <c r="AU69" s="78"/>
      <c r="AV69" s="1"/>
      <c r="AY69" s="77"/>
      <c r="AZ69" s="13"/>
      <c r="BA69" s="78"/>
      <c r="BB69" s="1"/>
      <c r="BE69" s="77"/>
      <c r="BF69" s="13"/>
      <c r="BG69" s="78"/>
      <c r="BH69" s="1"/>
      <c r="BK69" s="77"/>
      <c r="BL69" s="13"/>
      <c r="BM69" s="78"/>
      <c r="BN69" s="1"/>
    </row>
    <row r="70" spans="37:72" ht="11.25" customHeight="1" x14ac:dyDescent="0.2">
      <c r="AL70" t="s">
        <v>21</v>
      </c>
      <c r="AM70" s="77"/>
      <c r="AN70" s="19"/>
      <c r="AO70" s="78"/>
      <c r="AR70" t="s">
        <v>21</v>
      </c>
      <c r="AS70" s="77"/>
      <c r="AT70" s="19"/>
      <c r="AU70" s="78"/>
      <c r="AX70" t="s">
        <v>21</v>
      </c>
      <c r="AY70" s="77"/>
      <c r="AZ70" s="19"/>
      <c r="BA70" s="78"/>
      <c r="BD70" t="s">
        <v>21</v>
      </c>
      <c r="BE70" s="77"/>
      <c r="BF70" s="19"/>
      <c r="BG70" s="78"/>
      <c r="BJ70" t="s">
        <v>21</v>
      </c>
      <c r="BK70" s="77"/>
      <c r="BL70" s="19"/>
      <c r="BM70" s="78"/>
    </row>
    <row r="71" spans="37:72" ht="11.25" customHeight="1" thickBot="1" x14ac:dyDescent="0.25">
      <c r="AL71" s="2">
        <f>AL68</f>
        <v>1</v>
      </c>
      <c r="AM71" s="79" t="s">
        <v>169</v>
      </c>
      <c r="AN71" s="116">
        <f>IF(OR(AND(IF(AP68,1,0),NOT(IF(AN66,1,0)),NOT(IF(AM66,1,0))),AND(NOT(IF(AP68,1,0)),IF(AN66,1,0),NOT(IF(AM66,1,0))),AND(NOT(IF(AP68,1,0)),NOT(IF(AN66,1,0)),IF(AM66,1,0)),AND(IF(AP68,1,0),IF(AN66,1,0),IF(AM66,1,0))),1,0)</f>
        <v>1</v>
      </c>
      <c r="AO71" s="81"/>
      <c r="AR71" s="2">
        <f>AL71</f>
        <v>1</v>
      </c>
      <c r="AS71" s="79" t="s">
        <v>169</v>
      </c>
      <c r="AT71" s="116">
        <f>IF(OR(AND(IF(AV68,1,0),NOT(IF(AT66,1,0)),NOT(IF(AS66,1,0))),AND(NOT(IF(AV68,1,0)),IF(AT66,1,0),NOT(IF(AS66,1,0))),AND(NOT(IF(AV68,1,0)),NOT(IF(AT66,1,0)),IF(AS66,1,0)),AND(IF(AV68,1,0),IF(AT66,1,0),IF(AS66,1,0))),1,0)</f>
        <v>1</v>
      </c>
      <c r="AU71" s="81"/>
      <c r="AX71" s="2">
        <f>AR71</f>
        <v>1</v>
      </c>
      <c r="AY71" s="79" t="s">
        <v>169</v>
      </c>
      <c r="AZ71" s="116">
        <f>IF(OR(AND(IF(BB68,1,0),NOT(IF(AZ66,1,0)),NOT(IF(AY66,1,0))),AND(NOT(IF(BB68,1,0)),IF(AZ66,1,0),NOT(IF(AY66,1,0))),AND(NOT(IF(BB68,1,0)),NOT(IF(AZ66,1,0)),IF(AY66,1,0)),AND(IF(BB68,1,0),IF(AZ66,1,0),IF(AY66,1,0))),1,0)</f>
        <v>0</v>
      </c>
      <c r="BA71" s="81"/>
      <c r="BD71" s="2">
        <f>AX71</f>
        <v>1</v>
      </c>
      <c r="BE71" s="79" t="s">
        <v>169</v>
      </c>
      <c r="BF71" s="116">
        <f>IF(OR(AND(IF(BH68,1,0),NOT(IF(BF66,1,0)),NOT(IF(BE66,1,0))),AND(NOT(IF(BH68,1,0)),IF(BF66,1,0),NOT(IF(BE66,1,0))),AND(NOT(IF(BH68,1,0)),NOT(IF(BF66,1,0)),IF(BE66,1,0)),AND(IF(BH68,1,0),IF(BF66,1,0),IF(BE66,1,0))),1,0)</f>
        <v>0</v>
      </c>
      <c r="BG71" s="81"/>
      <c r="BJ71" s="2">
        <f>BD71</f>
        <v>1</v>
      </c>
      <c r="BK71" s="79" t="s">
        <v>169</v>
      </c>
      <c r="BL71" s="116">
        <f>IF(OR(AND(IF(BN68,1,0),NOT(IF(BL66,1,0)),NOT(IF(BK66,1,0))),AND(NOT(IF(BN68,1,0)),IF(BL66,1,0),NOT(IF(BK66,1,0))),AND(NOT(IF(BN68,1,0)),NOT(IF(BL66,1,0)),IF(BK66,1,0)),AND(IF(BN68,1,0),IF(BL66,1,0),IF(BK66,1,0))),1,0)</f>
        <v>1</v>
      </c>
      <c r="BM71" s="81"/>
    </row>
    <row r="72" spans="37:72" ht="11.25" customHeight="1" x14ac:dyDescent="0.2">
      <c r="AL72" s="1"/>
      <c r="AM72" s="32" t="s">
        <v>172</v>
      </c>
      <c r="AN72" s="82">
        <f>IF(OR(AND(IF(AL71,1,0),IF(AN66,1,0)),AND(NOT(IF(AL71,1,0)), OR(AND(IF(AP68,1,0),NOT(IF(AN66,1,0)),NOT(IF(AM66,1,0))),AND(NOT(IF(AP68,1,0)),IF(AN66,1,0),NOT(IF(AM66,1,0))),AND(NOT(IF(AP68,1,0)),NOT(IF(AN66,1,0)),IF(AM66,1,0)),AND(IF(AP68,1,0),IF(AN66,1,0),IF(AM66,1,0))) )),1,0)</f>
        <v>0</v>
      </c>
      <c r="AO72" s="32"/>
      <c r="AR72" s="1"/>
      <c r="AS72" s="32" t="s">
        <v>172</v>
      </c>
      <c r="AT72" s="82">
        <f>IF(OR(AND(IF(AR71,1,0),IF(AT66,1,0)),AND(NOT(IF(AR71,1,0)), OR(AND(IF(AV68,1,0),NOT(IF(AT66,1,0)),NOT(IF(AS66,1,0))),AND(NOT(IF(AV68,1,0)),IF(AT66,1,0),NOT(IF(AS66,1,0))),AND(NOT(IF(AV68,1,0)),NOT(IF(AT66,1,0)),IF(AS66,1,0)),AND(IF(AV68,1,0),IF(AT66,1,0),IF(AS66,1,0))) )),1,0)</f>
        <v>0</v>
      </c>
      <c r="AU72" s="32"/>
      <c r="AX72" s="1"/>
      <c r="AY72" s="32" t="s">
        <v>172</v>
      </c>
      <c r="AZ72" s="82">
        <f>IF(OR(AND(IF(AX71,1,0),IF(AZ66,1,0)),AND(NOT(IF(AX71,1,0)), OR(AND(IF(BB68,1,0),NOT(IF(AZ66,1,0)),NOT(IF(AY66,1,0))),AND(NOT(IF(BB68,1,0)),IF(AZ66,1,0),NOT(IF(AY66,1,0))),AND(NOT(IF(BB68,1,0)),NOT(IF(AZ66,1,0)),IF(AY66,1,0)),AND(IF(BB68,1,0),IF(AZ66,1,0),IF(AY66,1,0))) )),1,0)</f>
        <v>1</v>
      </c>
      <c r="BA72" s="32"/>
      <c r="BD72" s="1"/>
      <c r="BE72" s="32" t="s">
        <v>172</v>
      </c>
      <c r="BF72" s="82">
        <f>IF(OR(AND(IF(BD71,1,0),IF(BF66,1,0)),AND(NOT(IF(BD71,1,0)), OR(AND(IF(BH68,1,0),NOT(IF(BF66,1,0)),NOT(IF(BE66,1,0))),AND(NOT(IF(BH68,1,0)),IF(BF66,1,0),NOT(IF(BE66,1,0))),AND(NOT(IF(BH68,1,0)),NOT(IF(BF66,1,0)),IF(BE66,1,0)),AND(IF(BH68,1,0),IF(BF66,1,0),IF(BE66,1,0))) )),1,0)</f>
        <v>1</v>
      </c>
      <c r="BG72" s="32"/>
      <c r="BJ72" s="1"/>
      <c r="BK72" s="32" t="s">
        <v>172</v>
      </c>
      <c r="BL72" s="82">
        <f>IF(OR(AND(IF(BJ71,1,0),IF(BL66,1,0)),AND(NOT(IF(BJ71,1,0)), OR(AND(IF(BN68,1,0),NOT(IF(BL66,1,0)),NOT(IF(BK66,1,0))),AND(NOT(IF(BN68,1,0)),IF(BL66,1,0),NOT(IF(BK66,1,0))),AND(NOT(IF(BN68,1,0)),NOT(IF(BL66,1,0)),IF(BK66,1,0)),AND(IF(BN68,1,0),IF(BL66,1,0),IF(BK66,1,0))) )),1,0)</f>
        <v>0</v>
      </c>
      <c r="BM72" s="32"/>
    </row>
    <row r="73" spans="37:72" ht="11.25" customHeight="1" x14ac:dyDescent="0.2">
      <c r="AK73" s="1" t="s">
        <v>16</v>
      </c>
      <c r="AL73" s="2">
        <f>AL68</f>
        <v>1</v>
      </c>
      <c r="AM73" s="1"/>
    </row>
    <row r="74" spans="37:72" ht="11.25" customHeight="1" x14ac:dyDescent="0.2">
      <c r="AK74" s="23"/>
      <c r="AL74" s="24" t="s">
        <v>202</v>
      </c>
      <c r="AM74" s="25"/>
      <c r="AS74" s="117">
        <v>0</v>
      </c>
    </row>
    <row r="75" spans="37:72" ht="11.25" customHeight="1" x14ac:dyDescent="0.2">
      <c r="AK75" s="1" t="s">
        <v>15</v>
      </c>
      <c r="AL75" s="18">
        <f>IF(NOT(IF(AL73,1,0)),1,0)</f>
        <v>0</v>
      </c>
      <c r="AM75" s="1"/>
    </row>
    <row r="76" spans="37:72" ht="11.25" customHeight="1" x14ac:dyDescent="0.2">
      <c r="AS76" t="s">
        <v>27</v>
      </c>
      <c r="AT76" t="s">
        <v>22</v>
      </c>
      <c r="AY76" t="s">
        <v>27</v>
      </c>
      <c r="AZ76" t="s">
        <v>22</v>
      </c>
      <c r="BE76" t="s">
        <v>27</v>
      </c>
      <c r="BF76" t="s">
        <v>22</v>
      </c>
      <c r="BK76" t="s">
        <v>27</v>
      </c>
      <c r="BL76" t="s">
        <v>22</v>
      </c>
      <c r="BQ76" t="s">
        <v>27</v>
      </c>
      <c r="BR76" t="s">
        <v>22</v>
      </c>
      <c r="BT76" s="117">
        <v>0</v>
      </c>
    </row>
    <row r="77" spans="37:72" ht="11.25" customHeight="1" thickBot="1" x14ac:dyDescent="0.25">
      <c r="AS77" s="2">
        <f>AS74</f>
        <v>0</v>
      </c>
      <c r="AT77" s="2">
        <f>AT72</f>
        <v>0</v>
      </c>
      <c r="AY77" s="2">
        <f>AS66</f>
        <v>1</v>
      </c>
      <c r="AZ77" s="2">
        <f>AZ72</f>
        <v>1</v>
      </c>
      <c r="BE77" s="2">
        <f>AY66</f>
        <v>1</v>
      </c>
      <c r="BF77" s="2">
        <f>BF72</f>
        <v>1</v>
      </c>
      <c r="BK77" s="2">
        <f>BE66</f>
        <v>0</v>
      </c>
      <c r="BL77" s="2">
        <f>BL72</f>
        <v>0</v>
      </c>
      <c r="BQ77" s="2">
        <f>BK66</f>
        <v>1</v>
      </c>
      <c r="BR77" s="2">
        <f>BR6</f>
        <v>1</v>
      </c>
    </row>
    <row r="78" spans="37:72" ht="11.25" customHeight="1" x14ac:dyDescent="0.2">
      <c r="AR78" t="s">
        <v>117</v>
      </c>
      <c r="AS78" s="74"/>
      <c r="AT78" s="75"/>
      <c r="AU78" s="76"/>
      <c r="AV78" t="s">
        <v>116</v>
      </c>
      <c r="AX78" t="s">
        <v>117</v>
      </c>
      <c r="AY78" s="74"/>
      <c r="AZ78" s="75"/>
      <c r="BA78" s="76"/>
      <c r="BB78" t="s">
        <v>116</v>
      </c>
      <c r="BD78" t="s">
        <v>117</v>
      </c>
      <c r="BE78" s="74"/>
      <c r="BF78" s="75"/>
      <c r="BG78" s="76"/>
      <c r="BH78" t="s">
        <v>116</v>
      </c>
      <c r="BJ78" t="s">
        <v>117</v>
      </c>
      <c r="BK78" s="74"/>
      <c r="BL78" s="75"/>
      <c r="BM78" s="76"/>
      <c r="BN78" t="s">
        <v>116</v>
      </c>
      <c r="BP78" t="s">
        <v>117</v>
      </c>
      <c r="BQ78" s="74"/>
      <c r="BR78" s="75"/>
      <c r="BS78" s="76"/>
      <c r="BT78" t="s">
        <v>116</v>
      </c>
    </row>
    <row r="79" spans="37:72" ht="11.25" customHeight="1" x14ac:dyDescent="0.2">
      <c r="AR79" s="121">
        <f>IF(OR(AND(NOT(IF(AT77,1,0)),(IF(AS77,1,0))),AND(NOT( OR(AND(IF(AT77,1,0),NOT(IF(AS77,1,0))), AND(NOT(IF(AT77,1,0)),IF(AS77,1,0))) ),(IF(AV79,1,0)))),1,0)</f>
        <v>0</v>
      </c>
      <c r="AS79" s="77"/>
      <c r="AT79" s="13" t="s">
        <v>128</v>
      </c>
      <c r="AU79" s="78"/>
      <c r="AV79" s="2">
        <f>AX79</f>
        <v>0</v>
      </c>
      <c r="AX79" s="121">
        <f>IF(OR(AND(NOT(IF(AZ77,1,0)),(IF(AY77,1,0))),AND(NOT( OR(AND(IF(AZ77,1,0),NOT(IF(AY77,1,0))), AND(NOT(IF(AZ77,1,0)),IF(AY77,1,0))) ),(IF(BB79,1,0)))),1,0)</f>
        <v>0</v>
      </c>
      <c r="AY79" s="77"/>
      <c r="AZ79" s="13" t="s">
        <v>128</v>
      </c>
      <c r="BA79" s="78"/>
      <c r="BB79" s="2">
        <f>BD79</f>
        <v>0</v>
      </c>
      <c r="BD79" s="121">
        <f>IF(OR(AND(NOT(IF(BF77,1,0)),(IF(BE77,1,0))),AND(NOT( OR(AND(IF(BF77,1,0),NOT(IF(BE77,1,0))), AND(NOT(IF(BF77,1,0)),IF(BE77,1,0))) ),(IF(BH79,1,0)))),1,0)</f>
        <v>0</v>
      </c>
      <c r="BE79" s="77"/>
      <c r="BF79" s="13" t="s">
        <v>128</v>
      </c>
      <c r="BG79" s="78"/>
      <c r="BH79" s="2">
        <f>BJ79</f>
        <v>0</v>
      </c>
      <c r="BJ79" s="121">
        <f>IF(OR(AND(NOT(IF(BL77,1,0)),(IF(BK77,1,0))),AND(NOT( OR(AND(IF(BL77,1,0),NOT(IF(BK77,1,0))), AND(NOT(IF(BL77,1,0)),IF(BK77,1,0))) ),(IF(BN79,1,0)))),1,0)</f>
        <v>0</v>
      </c>
      <c r="BK79" s="77"/>
      <c r="BL79" s="13" t="s">
        <v>128</v>
      </c>
      <c r="BM79" s="78"/>
      <c r="BN79" s="2">
        <f>BP79</f>
        <v>0</v>
      </c>
      <c r="BP79" s="121">
        <f>IF(OR(AND(NOT(IF(BR77,1,0)),(IF(BQ77,1,0))),AND(NOT( OR(AND(IF(BR77,1,0),NOT(IF(BQ77,1,0))), AND(NOT(IF(BR77,1,0)),IF(BQ77,1,0))) ),(IF(BT79,1,0)))),1,0)</f>
        <v>0</v>
      </c>
      <c r="BQ79" s="77"/>
      <c r="BR79" s="13" t="s">
        <v>128</v>
      </c>
      <c r="BS79" s="78"/>
      <c r="BT79" s="2">
        <f>BT76</f>
        <v>0</v>
      </c>
    </row>
    <row r="80" spans="37:72" ht="11.25" customHeight="1" x14ac:dyDescent="0.2">
      <c r="AS80" s="77"/>
      <c r="AT80" s="13"/>
      <c r="AU80" s="78"/>
      <c r="AV80" s="1"/>
      <c r="AY80" s="77"/>
      <c r="AZ80" s="13"/>
      <c r="BA80" s="78"/>
      <c r="BB80" s="1"/>
      <c r="BE80" s="77"/>
      <c r="BF80" s="13"/>
      <c r="BG80" s="78"/>
      <c r="BH80" s="1"/>
      <c r="BK80" s="77"/>
      <c r="BL80" s="13"/>
      <c r="BM80" s="78"/>
      <c r="BN80" s="1"/>
      <c r="BQ80" s="77"/>
      <c r="BR80" s="13"/>
      <c r="BS80" s="78"/>
      <c r="BT80" s="1"/>
    </row>
    <row r="81" spans="43:78" ht="11.25" customHeight="1" x14ac:dyDescent="0.2">
      <c r="AR81" t="s">
        <v>21</v>
      </c>
      <c r="AS81" s="77"/>
      <c r="AT81" s="19"/>
      <c r="AU81" s="78"/>
      <c r="AX81" t="s">
        <v>21</v>
      </c>
      <c r="AY81" s="77"/>
      <c r="AZ81" s="19"/>
      <c r="BA81" s="78"/>
      <c r="BD81" t="s">
        <v>21</v>
      </c>
      <c r="BE81" s="77"/>
      <c r="BF81" s="19"/>
      <c r="BG81" s="78"/>
      <c r="BJ81" t="s">
        <v>21</v>
      </c>
      <c r="BK81" s="77"/>
      <c r="BL81" s="19"/>
      <c r="BM81" s="78"/>
      <c r="BP81" t="s">
        <v>21</v>
      </c>
      <c r="BQ81" s="77"/>
      <c r="BR81" s="19"/>
      <c r="BS81" s="78"/>
    </row>
    <row r="82" spans="43:78" ht="11.25" customHeight="1" thickBot="1" x14ac:dyDescent="0.25">
      <c r="AR82" s="2">
        <f>AR79</f>
        <v>0</v>
      </c>
      <c r="AS82" s="79" t="s">
        <v>169</v>
      </c>
      <c r="AT82" s="116">
        <f>IF(OR(AND(IF(AV79,1,0),NOT(IF(AT77,1,0)),NOT(IF(AS77,1,0))),AND(NOT(IF(AV79,1,0)),IF(AT77,1,0),NOT(IF(AS77,1,0))),AND(NOT(IF(AV79,1,0)),NOT(IF(AT77,1,0)),IF(AS77,1,0)),AND(IF(AV79,1,0),IF(AT77,1,0),IF(AS77,1,0))),1,0)</f>
        <v>0</v>
      </c>
      <c r="AU82" s="81"/>
      <c r="AX82" s="2">
        <f>AR82</f>
        <v>0</v>
      </c>
      <c r="AY82" s="79" t="s">
        <v>169</v>
      </c>
      <c r="AZ82" s="116">
        <f>IF(OR(AND(IF(BB79,1,0),NOT(IF(AZ77,1,0)),NOT(IF(AY77,1,0))),AND(NOT(IF(BB79,1,0)),IF(AZ77,1,0),NOT(IF(AY77,1,0))),AND(NOT(IF(BB79,1,0)),NOT(IF(AZ77,1,0)),IF(AY77,1,0)),AND(IF(BB79,1,0),IF(AZ77,1,0),IF(AY77,1,0))),1,0)</f>
        <v>0</v>
      </c>
      <c r="BA82" s="81"/>
      <c r="BD82" s="2">
        <f>AX82</f>
        <v>0</v>
      </c>
      <c r="BE82" s="79" t="s">
        <v>169</v>
      </c>
      <c r="BF82" s="116">
        <f>IF(OR(AND(IF(BH79,1,0),NOT(IF(BF77,1,0)),NOT(IF(BE77,1,0))),AND(NOT(IF(BH79,1,0)),IF(BF77,1,0),NOT(IF(BE77,1,0))),AND(NOT(IF(BH79,1,0)),NOT(IF(BF77,1,0)),IF(BE77,1,0)),AND(IF(BH79,1,0),IF(BF77,1,0),IF(BE77,1,0))),1,0)</f>
        <v>0</v>
      </c>
      <c r="BG82" s="81"/>
      <c r="BJ82" s="2">
        <f>BD82</f>
        <v>0</v>
      </c>
      <c r="BK82" s="79" t="s">
        <v>169</v>
      </c>
      <c r="BL82" s="116">
        <f>IF(OR(AND(IF(BN79,1,0),NOT(IF(BL77,1,0)),NOT(IF(BK77,1,0))),AND(NOT(IF(BN79,1,0)),IF(BL77,1,0),NOT(IF(BK77,1,0))),AND(NOT(IF(BN79,1,0)),NOT(IF(BL77,1,0)),IF(BK77,1,0)),AND(IF(BN79,1,0),IF(BL77,1,0),IF(BK77,1,0))),1,0)</f>
        <v>0</v>
      </c>
      <c r="BM82" s="81"/>
      <c r="BP82" s="2">
        <f>BJ82</f>
        <v>0</v>
      </c>
      <c r="BQ82" s="79" t="s">
        <v>169</v>
      </c>
      <c r="BR82" s="116">
        <f>IF(OR(AND(IF(BT79,1,0),NOT(IF(BR77,1,0)),NOT(IF(BQ77,1,0))),AND(NOT(IF(BT79,1,0)),IF(BR77,1,0),NOT(IF(BQ77,1,0))),AND(NOT(IF(BT79,1,0)),NOT(IF(BR77,1,0)),IF(BQ77,1,0)),AND(IF(BT79,1,0),IF(BR77,1,0),IF(BQ77,1,0))),1,0)</f>
        <v>0</v>
      </c>
      <c r="BS82" s="81"/>
    </row>
    <row r="83" spans="43:78" ht="11.25" customHeight="1" x14ac:dyDescent="0.2">
      <c r="AR83" s="1"/>
      <c r="AS83" s="32" t="s">
        <v>172</v>
      </c>
      <c r="AT83" s="82">
        <f>IF(OR(AND(IF(AR82,1,0),IF(AT77,1,0)),AND(NOT(IF(AR82,1,0)), OR(AND(IF(AV79,1,0),NOT(IF(AT77,1,0)),NOT(IF(AS77,1,0))),AND(NOT(IF(AV79,1,0)),IF(AT77,1,0),NOT(IF(AS77,1,0))),AND(NOT(IF(AV79,1,0)),NOT(IF(AT77,1,0)),IF(AS77,1,0)),AND(IF(AV79,1,0),IF(AT77,1,0),IF(AS77,1,0))) )),1,0)</f>
        <v>0</v>
      </c>
      <c r="AU83" s="32"/>
      <c r="AX83" s="1"/>
      <c r="AY83" s="32" t="s">
        <v>172</v>
      </c>
      <c r="AZ83" s="82">
        <f>IF(OR(AND(IF(AX82,1,0),IF(AZ77,1,0)),AND(NOT(IF(AX82,1,0)), OR(AND(IF(BB79,1,0),NOT(IF(AZ77,1,0)),NOT(IF(AY77,1,0))),AND(NOT(IF(BB79,1,0)),IF(AZ77,1,0),NOT(IF(AY77,1,0))),AND(NOT(IF(BB79,1,0)),NOT(IF(AZ77,1,0)),IF(AY77,1,0)),AND(IF(BB79,1,0),IF(AZ77,1,0),IF(AY77,1,0))) )),1,0)</f>
        <v>0</v>
      </c>
      <c r="BA83" s="32"/>
      <c r="BD83" s="1"/>
      <c r="BE83" s="32" t="s">
        <v>172</v>
      </c>
      <c r="BF83" s="82">
        <f>IF(OR(AND(IF(BD82,1,0),IF(BF77,1,0)),AND(NOT(IF(BD82,1,0)), OR(AND(IF(BH79,1,0),NOT(IF(BF77,1,0)),NOT(IF(BE77,1,0))),AND(NOT(IF(BH79,1,0)),IF(BF77,1,0),NOT(IF(BE77,1,0))),AND(NOT(IF(BH79,1,0)),NOT(IF(BF77,1,0)),IF(BE77,1,0)),AND(IF(BH79,1,0),IF(BF77,1,0),IF(BE77,1,0))) )),1,0)</f>
        <v>0</v>
      </c>
      <c r="BG83" s="32"/>
      <c r="BJ83" s="1"/>
      <c r="BK83" s="32" t="s">
        <v>172</v>
      </c>
      <c r="BL83" s="82">
        <f>IF(OR(AND(IF(BJ82,1,0),IF(BL77,1,0)),AND(NOT(IF(BJ82,1,0)), OR(AND(IF(BN79,1,0),NOT(IF(BL77,1,0)),NOT(IF(BK77,1,0))),AND(NOT(IF(BN79,1,0)),IF(BL77,1,0),NOT(IF(BK77,1,0))),AND(NOT(IF(BN79,1,0)),NOT(IF(BL77,1,0)),IF(BK77,1,0)),AND(IF(BN79,1,0),IF(BL77,1,0),IF(BK77,1,0))) )),1,0)</f>
        <v>0</v>
      </c>
      <c r="BM83" s="32"/>
      <c r="BP83" s="1"/>
      <c r="BQ83" s="32" t="s">
        <v>172</v>
      </c>
      <c r="BR83" s="82">
        <f>IF(OR(AND(IF(BP82,1,0),IF(BR77,1,0)),AND(NOT(IF(BP82,1,0)), OR(AND(IF(BT79,1,0),NOT(IF(BR77,1,0)),NOT(IF(BQ77,1,0))),AND(NOT(IF(BT79,1,0)),IF(BR77,1,0),NOT(IF(BQ77,1,0))),AND(NOT(IF(BT79,1,0)),NOT(IF(BR77,1,0)),IF(BQ77,1,0)),AND(IF(BT79,1,0),IF(BR77,1,0),IF(BQ77,1,0))) )),1,0)</f>
        <v>0</v>
      </c>
      <c r="BS83" s="32"/>
    </row>
    <row r="84" spans="43:78" ht="11.25" customHeight="1" x14ac:dyDescent="0.2"/>
    <row r="85" spans="43:78" ht="11.25" customHeight="1" x14ac:dyDescent="0.2">
      <c r="AQ85" s="1" t="s">
        <v>16</v>
      </c>
      <c r="AR85" s="2">
        <f>AR79</f>
        <v>0</v>
      </c>
      <c r="AS85" s="1"/>
      <c r="AY85" s="117">
        <v>0</v>
      </c>
    </row>
    <row r="86" spans="43:78" ht="11.25" customHeight="1" x14ac:dyDescent="0.2">
      <c r="AQ86" s="23"/>
      <c r="AR86" s="24" t="s">
        <v>203</v>
      </c>
      <c r="AS86" s="25"/>
    </row>
    <row r="87" spans="43:78" ht="11.25" customHeight="1" x14ac:dyDescent="0.2">
      <c r="AQ87" s="1" t="s">
        <v>15</v>
      </c>
      <c r="AR87" s="18">
        <f>IF(NOT(IF(AR85,1,0)),1,0)</f>
        <v>1</v>
      </c>
      <c r="AS87" s="1"/>
      <c r="AY87" t="s">
        <v>27</v>
      </c>
      <c r="AZ87" t="s">
        <v>22</v>
      </c>
      <c r="BE87" t="s">
        <v>27</v>
      </c>
      <c r="BF87" t="s">
        <v>22</v>
      </c>
      <c r="BK87" t="s">
        <v>27</v>
      </c>
      <c r="BL87" t="s">
        <v>22</v>
      </c>
      <c r="BQ87" t="s">
        <v>27</v>
      </c>
      <c r="BR87" t="s">
        <v>22</v>
      </c>
      <c r="BW87" t="s">
        <v>27</v>
      </c>
      <c r="BX87" t="s">
        <v>22</v>
      </c>
      <c r="BZ87" s="117">
        <v>0</v>
      </c>
    </row>
    <row r="88" spans="43:78" ht="11.25" customHeight="1" thickBot="1" x14ac:dyDescent="0.25">
      <c r="AY88" s="2">
        <f>AY85</f>
        <v>0</v>
      </c>
      <c r="AZ88" s="2">
        <f>AZ83</f>
        <v>0</v>
      </c>
      <c r="BE88" s="2">
        <f>AY77</f>
        <v>1</v>
      </c>
      <c r="BF88" s="2">
        <f>BF83</f>
        <v>0</v>
      </c>
      <c r="BK88" s="2">
        <f>BE77</f>
        <v>1</v>
      </c>
      <c r="BL88" s="2">
        <f>BL83</f>
        <v>0</v>
      </c>
      <c r="BQ88" s="2">
        <f>BK77</f>
        <v>0</v>
      </c>
      <c r="BR88" s="2">
        <f>BR83</f>
        <v>0</v>
      </c>
      <c r="BW88" s="2">
        <f>BQ77</f>
        <v>1</v>
      </c>
      <c r="BX88" s="2">
        <f>BX6</f>
        <v>0</v>
      </c>
    </row>
    <row r="89" spans="43:78" ht="11.25" customHeight="1" x14ac:dyDescent="0.2">
      <c r="AX89" t="s">
        <v>117</v>
      </c>
      <c r="AY89" s="74"/>
      <c r="AZ89" s="75"/>
      <c r="BA89" s="76"/>
      <c r="BB89" t="s">
        <v>116</v>
      </c>
      <c r="BD89" t="s">
        <v>117</v>
      </c>
      <c r="BE89" s="74"/>
      <c r="BF89" s="75"/>
      <c r="BG89" s="76"/>
      <c r="BH89" t="s">
        <v>116</v>
      </c>
      <c r="BJ89" t="s">
        <v>117</v>
      </c>
      <c r="BK89" s="74"/>
      <c r="BL89" s="75"/>
      <c r="BM89" s="76"/>
      <c r="BN89" t="s">
        <v>116</v>
      </c>
      <c r="BP89" t="s">
        <v>117</v>
      </c>
      <c r="BQ89" s="74"/>
      <c r="BR89" s="75"/>
      <c r="BS89" s="76"/>
      <c r="BT89" t="s">
        <v>116</v>
      </c>
      <c r="BV89" t="s">
        <v>117</v>
      </c>
      <c r="BW89" s="74"/>
      <c r="BX89" s="75"/>
      <c r="BY89" s="76"/>
      <c r="BZ89" t="s">
        <v>116</v>
      </c>
    </row>
    <row r="90" spans="43:78" ht="11.25" customHeight="1" x14ac:dyDescent="0.2">
      <c r="AX90" s="121">
        <f>IF(OR(AND(NOT(IF(AZ88,1,0)),(IF(AY88,1,0))),AND(NOT( OR(AND(IF(AZ88,1,0),NOT(IF(AY88,1,0))), AND(NOT(IF(AZ88,1,0)),IF(AY88,1,0))) ),(IF(BB90,1,0)))),1,0)</f>
        <v>1</v>
      </c>
      <c r="AY90" s="77"/>
      <c r="AZ90" s="13" t="s">
        <v>128</v>
      </c>
      <c r="BA90" s="78"/>
      <c r="BB90" s="2">
        <f>BD90</f>
        <v>1</v>
      </c>
      <c r="BD90" s="121">
        <f>IF(OR(AND(NOT(IF(BF88,1,0)),(IF(BE88,1,0))),AND(NOT( OR(AND(IF(BF88,1,0),NOT(IF(BE88,1,0))), AND(NOT(IF(BF88,1,0)),IF(BE88,1,0))) ),(IF(BH90,1,0)))),1,0)</f>
        <v>1</v>
      </c>
      <c r="BE90" s="77"/>
      <c r="BF90" s="13" t="s">
        <v>128</v>
      </c>
      <c r="BG90" s="78"/>
      <c r="BH90" s="2">
        <f>BJ90</f>
        <v>1</v>
      </c>
      <c r="BJ90" s="121">
        <f>IF(OR(AND(NOT(IF(BL88,1,0)),(IF(BK88,1,0))),AND(NOT( OR(AND(IF(BL88,1,0),NOT(IF(BK88,1,0))), AND(NOT(IF(BL88,1,0)),IF(BK88,1,0))) ),(IF(BN90,1,0)))),1,0)</f>
        <v>1</v>
      </c>
      <c r="BK90" s="77"/>
      <c r="BL90" s="13" t="s">
        <v>128</v>
      </c>
      <c r="BM90" s="78"/>
      <c r="BN90" s="2">
        <f>BP90</f>
        <v>1</v>
      </c>
      <c r="BP90" s="121">
        <f>IF(OR(AND(NOT(IF(BR88,1,0)),(IF(BQ88,1,0))),AND(NOT( OR(AND(IF(BR88,1,0),NOT(IF(BQ88,1,0))), AND(NOT(IF(BR88,1,0)),IF(BQ88,1,0))) ),(IF(BT90,1,0)))),1,0)</f>
        <v>1</v>
      </c>
      <c r="BQ90" s="77"/>
      <c r="BR90" s="13" t="s">
        <v>128</v>
      </c>
      <c r="BS90" s="78"/>
      <c r="BT90" s="2">
        <f>BV90</f>
        <v>1</v>
      </c>
      <c r="BV90" s="121">
        <f>IF(OR(AND(NOT(IF(BX88,1,0)),(IF(BW88,1,0))),AND(NOT( OR(AND(IF(BX88,1,0),NOT(IF(BW88,1,0))), AND(NOT(IF(BX88,1,0)),IF(BW88,1,0))) ),(IF(BZ90,1,0)))),1,0)</f>
        <v>1</v>
      </c>
      <c r="BW90" s="77"/>
      <c r="BX90" s="13" t="s">
        <v>128</v>
      </c>
      <c r="BY90" s="78"/>
      <c r="BZ90" s="2">
        <f>BZ87</f>
        <v>0</v>
      </c>
    </row>
    <row r="91" spans="43:78" ht="11.25" customHeight="1" x14ac:dyDescent="0.2">
      <c r="AY91" s="77"/>
      <c r="AZ91" s="13"/>
      <c r="BA91" s="78"/>
      <c r="BB91" s="1"/>
      <c r="BE91" s="77"/>
      <c r="BF91" s="13"/>
      <c r="BG91" s="78"/>
      <c r="BH91" s="1"/>
      <c r="BK91" s="77"/>
      <c r="BL91" s="13"/>
      <c r="BM91" s="78"/>
      <c r="BN91" s="1"/>
      <c r="BQ91" s="77"/>
      <c r="BR91" s="13"/>
      <c r="BS91" s="78"/>
      <c r="BT91" s="1"/>
      <c r="BW91" s="77"/>
      <c r="BX91" s="13"/>
      <c r="BY91" s="78"/>
      <c r="BZ91" s="1"/>
    </row>
    <row r="92" spans="43:78" ht="11.25" customHeight="1" x14ac:dyDescent="0.2">
      <c r="AX92" t="s">
        <v>21</v>
      </c>
      <c r="AY92" s="77"/>
      <c r="AZ92" s="19"/>
      <c r="BA92" s="78"/>
      <c r="BD92" t="s">
        <v>21</v>
      </c>
      <c r="BE92" s="77"/>
      <c r="BF92" s="19"/>
      <c r="BG92" s="78"/>
      <c r="BJ92" t="s">
        <v>21</v>
      </c>
      <c r="BK92" s="77"/>
      <c r="BL92" s="19"/>
      <c r="BM92" s="78"/>
      <c r="BP92" t="s">
        <v>21</v>
      </c>
      <c r="BQ92" s="77"/>
      <c r="BR92" s="19"/>
      <c r="BS92" s="78"/>
      <c r="BV92" t="s">
        <v>21</v>
      </c>
      <c r="BW92" s="77"/>
      <c r="BX92" s="19"/>
      <c r="BY92" s="78"/>
    </row>
    <row r="93" spans="43:78" ht="11.25" customHeight="1" thickBot="1" x14ac:dyDescent="0.25">
      <c r="AX93" s="2">
        <f>AX90</f>
        <v>1</v>
      </c>
      <c r="AY93" s="79" t="s">
        <v>169</v>
      </c>
      <c r="AZ93" s="116">
        <f>IF(OR(AND(IF(BB90,1,0),NOT(IF(AZ88,1,0)),NOT(IF(AY88,1,0))),AND(NOT(IF(BB90,1,0)),IF(AZ88,1,0),NOT(IF(AY88,1,0))),AND(NOT(IF(BB90,1,0)),NOT(IF(AZ88,1,0)),IF(AY88,1,0)),AND(IF(BB90,1,0),IF(AZ88,1,0),IF(AY88,1,0))),1,0)</f>
        <v>1</v>
      </c>
      <c r="BA93" s="81"/>
      <c r="BD93" s="2">
        <f>AX93</f>
        <v>1</v>
      </c>
      <c r="BE93" s="79" t="s">
        <v>169</v>
      </c>
      <c r="BF93" s="116">
        <f>IF(OR(AND(IF(BH90,1,0),NOT(IF(BF88,1,0)),NOT(IF(BE88,1,0))),AND(NOT(IF(BH90,1,0)),IF(BF88,1,0),NOT(IF(BE88,1,0))),AND(NOT(IF(BH90,1,0)),NOT(IF(BF88,1,0)),IF(BE88,1,0)),AND(IF(BH90,1,0),IF(BF88,1,0),IF(BE88,1,0))),1,0)</f>
        <v>0</v>
      </c>
      <c r="BG93" s="81"/>
      <c r="BJ93" s="2">
        <f>BD93</f>
        <v>1</v>
      </c>
      <c r="BK93" s="79" t="s">
        <v>169</v>
      </c>
      <c r="BL93" s="116">
        <f>IF(OR(AND(IF(BN90,1,0),NOT(IF(BL88,1,0)),NOT(IF(BK88,1,0))),AND(NOT(IF(BN90,1,0)),IF(BL88,1,0),NOT(IF(BK88,1,0))),AND(NOT(IF(BN90,1,0)),NOT(IF(BL88,1,0)),IF(BK88,1,0)),AND(IF(BN90,1,0),IF(BL88,1,0),IF(BK88,1,0))),1,0)</f>
        <v>0</v>
      </c>
      <c r="BM93" s="81"/>
      <c r="BP93" s="2">
        <f>BJ93</f>
        <v>1</v>
      </c>
      <c r="BQ93" s="79" t="s">
        <v>169</v>
      </c>
      <c r="BR93" s="116">
        <f>IF(OR(AND(IF(BT90,1,0),NOT(IF(BR88,1,0)),NOT(IF(BQ88,1,0))),AND(NOT(IF(BT90,1,0)),IF(BR88,1,0),NOT(IF(BQ88,1,0))),AND(NOT(IF(BT90,1,0)),NOT(IF(BR88,1,0)),IF(BQ88,1,0)),AND(IF(BT90,1,0),IF(BR88,1,0),IF(BQ88,1,0))),1,0)</f>
        <v>1</v>
      </c>
      <c r="BS93" s="81"/>
      <c r="BV93" s="2">
        <f>BP93</f>
        <v>1</v>
      </c>
      <c r="BW93" s="79" t="s">
        <v>169</v>
      </c>
      <c r="BX93" s="116">
        <f>IF(OR(AND(IF(BZ90,1,0),NOT(IF(BX88,1,0)),NOT(IF(BW88,1,0))),AND(NOT(IF(BZ90,1,0)),IF(BX88,1,0),NOT(IF(BW88,1,0))),AND(NOT(IF(BZ90,1,0)),NOT(IF(BX88,1,0)),IF(BW88,1,0)),AND(IF(BZ90,1,0),IF(BX88,1,0),IF(BW88,1,0))),1,0)</f>
        <v>1</v>
      </c>
      <c r="BY93" s="81"/>
    </row>
    <row r="94" spans="43:78" ht="11.25" customHeight="1" x14ac:dyDescent="0.2">
      <c r="AX94" s="1"/>
      <c r="AY94" s="32" t="s">
        <v>172</v>
      </c>
      <c r="AZ94" s="82">
        <f>IF(OR(AND(IF(AX93,1,0),IF(AZ88,1,0)),AND(NOT(IF(AX93,1,0)), OR(AND(IF(BB90,1,0),NOT(IF(AZ88,1,0)),NOT(IF(AY88,1,0))),AND(NOT(IF(BB90,1,0)),IF(AZ88,1,0),NOT(IF(AY88,1,0))),AND(NOT(IF(BB90,1,0)),NOT(IF(AZ88,1,0)),IF(AY88,1,0)),AND(IF(BB90,1,0),IF(AZ88,1,0),IF(AY88,1,0))) )),1,0)</f>
        <v>0</v>
      </c>
      <c r="BA94" s="32"/>
      <c r="BD94" s="1"/>
      <c r="BE94" s="32" t="s">
        <v>172</v>
      </c>
      <c r="BF94" s="82">
        <f>IF(OR(AND(IF(BD93,1,0),IF(BF88,1,0)),AND(NOT(IF(BD93,1,0)), OR(AND(IF(BH90,1,0),NOT(IF(BF88,1,0)),NOT(IF(BE88,1,0))),AND(NOT(IF(BH90,1,0)),IF(BF88,1,0),NOT(IF(BE88,1,0))),AND(NOT(IF(BH90,1,0)),NOT(IF(BF88,1,0)),IF(BE88,1,0)),AND(IF(BH90,1,0),IF(BF88,1,0),IF(BE88,1,0))) )),1,0)</f>
        <v>0</v>
      </c>
      <c r="BG94" s="32"/>
      <c r="BJ94" s="1"/>
      <c r="BK94" s="32" t="s">
        <v>172</v>
      </c>
      <c r="BL94" s="82">
        <f>IF(OR(AND(IF(BJ93,1,0),IF(BL88,1,0)),AND(NOT(IF(BJ93,1,0)), OR(AND(IF(BN90,1,0),NOT(IF(BL88,1,0)),NOT(IF(BK88,1,0))),AND(NOT(IF(BN90,1,0)),IF(BL88,1,0),NOT(IF(BK88,1,0))),AND(NOT(IF(BN90,1,0)),NOT(IF(BL88,1,0)),IF(BK88,1,0)),AND(IF(BN90,1,0),IF(BL88,1,0),IF(BK88,1,0))) )),1,0)</f>
        <v>0</v>
      </c>
      <c r="BM94" s="32"/>
      <c r="BP94" s="1"/>
      <c r="BQ94" s="32" t="s">
        <v>172</v>
      </c>
      <c r="BR94" s="82">
        <f>IF(OR(AND(IF(BP93,1,0),IF(BR88,1,0)),AND(NOT(IF(BP93,1,0)), OR(AND(IF(BT90,1,0),NOT(IF(BR88,1,0)),NOT(IF(BQ88,1,0))),AND(NOT(IF(BT90,1,0)),IF(BR88,1,0),NOT(IF(BQ88,1,0))),AND(NOT(IF(BT90,1,0)),NOT(IF(BR88,1,0)),IF(BQ88,1,0)),AND(IF(BT90,1,0),IF(BR88,1,0),IF(BQ88,1,0))) )),1,0)</f>
        <v>0</v>
      </c>
      <c r="BS94" s="32"/>
      <c r="BV94" s="1"/>
      <c r="BW94" s="32" t="s">
        <v>172</v>
      </c>
      <c r="BX94" s="82">
        <f>IF(OR(AND(IF(BV93,1,0),IF(BX88,1,0)),AND(NOT(IF(BV93,1,0)), OR(AND(IF(BZ90,1,0),NOT(IF(BX88,1,0)),NOT(IF(BW88,1,0))),AND(NOT(IF(BZ90,1,0)),IF(BX88,1,0),NOT(IF(BW88,1,0))),AND(NOT(IF(BZ90,1,0)),NOT(IF(BX88,1,0)),IF(BW88,1,0)),AND(IF(BZ90,1,0),IF(BX88,1,0),IF(BW88,1,0))) )),1,0)</f>
        <v>0</v>
      </c>
      <c r="BY94" s="32"/>
    </row>
    <row r="95" spans="43:78" ht="11.25" customHeight="1" x14ac:dyDescent="0.2"/>
    <row r="96" spans="43:78" ht="11.25" customHeight="1" x14ac:dyDescent="0.2">
      <c r="AW96" s="1" t="s">
        <v>16</v>
      </c>
      <c r="AX96" s="2">
        <f>AX93</f>
        <v>1</v>
      </c>
      <c r="AY96" s="1"/>
      <c r="AZ96" s="22"/>
      <c r="BA96" s="70"/>
      <c r="BB96" s="70"/>
      <c r="BC96" s="70"/>
      <c r="BD96" s="70"/>
      <c r="BE96" s="70"/>
      <c r="BF96" s="22"/>
      <c r="BG96" s="70"/>
      <c r="BH96" s="70"/>
      <c r="BI96" s="70"/>
      <c r="BJ96" s="70"/>
      <c r="BK96" s="70"/>
      <c r="BL96" s="22"/>
      <c r="BM96" s="70"/>
      <c r="BN96" s="70"/>
      <c r="BO96" s="70"/>
      <c r="BP96" s="70"/>
      <c r="BQ96" s="70"/>
      <c r="BR96" s="22"/>
      <c r="BS96" s="70"/>
      <c r="BT96" s="70"/>
      <c r="BU96" s="70"/>
      <c r="BV96" s="70"/>
      <c r="BW96" s="70"/>
      <c r="BX96" s="22"/>
    </row>
    <row r="97" spans="8:84" ht="11.25" customHeight="1" x14ac:dyDescent="0.2">
      <c r="AW97" s="23"/>
      <c r="AX97" s="24" t="s">
        <v>204</v>
      </c>
      <c r="AY97" s="25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</row>
    <row r="98" spans="8:84" ht="11.25" customHeight="1" x14ac:dyDescent="0.2">
      <c r="H98" s="26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W98" s="1" t="s">
        <v>15</v>
      </c>
      <c r="AX98" s="18">
        <f>IF(NOT(IF(AX96,1,0)),1,0)</f>
        <v>0</v>
      </c>
      <c r="AY98" s="1"/>
      <c r="AZ98" t="s">
        <v>94</v>
      </c>
      <c r="BD98" s="51"/>
      <c r="BE98" s="20"/>
      <c r="BF98" s="20" t="s">
        <v>83</v>
      </c>
      <c r="BG98" s="51"/>
      <c r="BH98" s="51"/>
      <c r="BI98" s="51"/>
      <c r="BJ98" s="51"/>
      <c r="BK98" s="20"/>
      <c r="BL98" s="20" t="s">
        <v>84</v>
      </c>
      <c r="BM98" s="51"/>
      <c r="BN98" s="51"/>
      <c r="BO98" s="51"/>
      <c r="BP98" s="51"/>
      <c r="BQ98" s="20"/>
      <c r="BR98" s="20" t="s">
        <v>85</v>
      </c>
      <c r="BS98" s="51"/>
      <c r="BT98" s="51"/>
      <c r="BU98" s="51"/>
      <c r="BV98" s="51"/>
      <c r="BW98" s="20"/>
      <c r="BX98" s="20" t="s">
        <v>86</v>
      </c>
      <c r="BY98" s="51"/>
      <c r="BZ98" s="51"/>
      <c r="CA98" s="51"/>
      <c r="CB98" s="51"/>
      <c r="CC98" s="20"/>
      <c r="CD98" s="20"/>
      <c r="CE98" s="51"/>
      <c r="CF98" s="51"/>
    </row>
    <row r="99" spans="8:84" ht="11.25" customHeight="1" x14ac:dyDescent="0.2">
      <c r="H99" s="20"/>
      <c r="I99" s="51"/>
      <c r="J99" s="51"/>
      <c r="K99" s="51"/>
      <c r="L99" s="51"/>
      <c r="M99" s="51"/>
      <c r="N99" s="20"/>
      <c r="O99" s="51"/>
      <c r="P99" s="51"/>
      <c r="Q99" s="51"/>
      <c r="R99" s="51"/>
      <c r="S99" s="51"/>
      <c r="T99" s="20"/>
      <c r="U99" s="51"/>
      <c r="V99" s="51"/>
      <c r="W99" s="51"/>
      <c r="X99" s="51"/>
      <c r="Y99" s="51"/>
      <c r="Z99" s="20"/>
      <c r="AA99" s="51"/>
      <c r="AB99" s="51"/>
      <c r="AC99" s="51"/>
      <c r="AD99" s="51"/>
      <c r="AE99" s="51"/>
      <c r="AF99" s="20"/>
      <c r="AG99" s="51"/>
      <c r="AH99" s="51"/>
      <c r="AI99" s="51"/>
      <c r="AJ99" s="51"/>
      <c r="AK99" s="51"/>
      <c r="AL99" s="20"/>
      <c r="AM99" s="51"/>
      <c r="AN99" s="51"/>
      <c r="AO99" s="51"/>
      <c r="AP99" s="51"/>
      <c r="AQ99" s="51"/>
      <c r="AR99" s="20"/>
      <c r="AX99" s="22"/>
      <c r="AZ99" s="122">
        <f>AZ94</f>
        <v>0</v>
      </c>
      <c r="BD99" s="51"/>
      <c r="BE99" s="51"/>
      <c r="BF99" s="122">
        <f>BF94</f>
        <v>0</v>
      </c>
      <c r="BG99" s="51"/>
      <c r="BH99" s="51"/>
      <c r="BI99" s="51"/>
      <c r="BJ99" s="51"/>
      <c r="BK99" s="51"/>
      <c r="BL99" s="122">
        <f>BL94</f>
        <v>0</v>
      </c>
      <c r="BM99" s="51"/>
      <c r="BN99" s="51"/>
      <c r="BO99" s="51"/>
      <c r="BP99" s="51"/>
      <c r="BQ99" s="51"/>
      <c r="BR99" s="122">
        <f>BR94</f>
        <v>0</v>
      </c>
      <c r="BS99" s="51"/>
      <c r="BT99" s="51"/>
      <c r="BU99" s="51"/>
      <c r="BV99" s="51"/>
      <c r="BW99" s="51"/>
      <c r="BX99" s="122">
        <f>BX94</f>
        <v>0</v>
      </c>
      <c r="BY99" s="51"/>
      <c r="BZ99" s="51"/>
      <c r="CA99" s="51"/>
      <c r="CB99" s="51"/>
      <c r="CC99" s="51"/>
      <c r="CD99" s="51"/>
      <c r="CE99" s="51"/>
      <c r="CF99" s="51"/>
    </row>
    <row r="100" spans="8:84" ht="11.25" customHeight="1" x14ac:dyDescent="0.2">
      <c r="H100" s="1" t="s">
        <v>194</v>
      </c>
      <c r="N100" t="s">
        <v>195</v>
      </c>
      <c r="T100" t="s">
        <v>196</v>
      </c>
      <c r="Z100" t="s">
        <v>68</v>
      </c>
      <c r="AF100" t="s">
        <v>73</v>
      </c>
      <c r="AL100" t="s">
        <v>77</v>
      </c>
      <c r="AR100" t="s">
        <v>80</v>
      </c>
      <c r="AX100" t="s">
        <v>82</v>
      </c>
      <c r="BD100" s="123"/>
      <c r="BE100" s="51"/>
      <c r="BF100" s="26"/>
      <c r="BG100" s="51"/>
      <c r="BH100" s="20"/>
      <c r="BI100" s="51"/>
      <c r="BJ100" s="123"/>
      <c r="BK100" s="51"/>
      <c r="BL100" s="26"/>
      <c r="BM100" s="51"/>
      <c r="BN100" s="20"/>
      <c r="BO100" s="51"/>
      <c r="BP100" s="123"/>
      <c r="BQ100" s="51"/>
      <c r="BR100" s="26"/>
      <c r="BS100" s="51"/>
      <c r="BT100" s="20"/>
      <c r="BU100" s="51"/>
      <c r="BV100" s="123"/>
      <c r="BW100" s="51"/>
      <c r="BX100" s="26"/>
      <c r="BY100" s="51"/>
      <c r="BZ100" s="20"/>
      <c r="CA100" s="51"/>
      <c r="CB100" s="123"/>
      <c r="CC100" s="51"/>
      <c r="CD100" s="26"/>
      <c r="CE100" s="51"/>
      <c r="CF100" s="20"/>
    </row>
    <row r="101" spans="8:84" ht="11.25" customHeight="1" x14ac:dyDescent="0.2">
      <c r="H101" s="122">
        <f>H20</f>
        <v>0</v>
      </c>
      <c r="N101" s="122">
        <f>N31</f>
        <v>0</v>
      </c>
      <c r="T101" s="122">
        <f>T42</f>
        <v>0</v>
      </c>
      <c r="Z101" s="122">
        <f>Z53</f>
        <v>0</v>
      </c>
      <c r="AF101" s="122">
        <f>AF64</f>
        <v>1</v>
      </c>
      <c r="AL101" s="122">
        <f>AL75</f>
        <v>0</v>
      </c>
      <c r="AR101" s="122">
        <f>AR87</f>
        <v>1</v>
      </c>
      <c r="AX101" s="122">
        <f>AX98</f>
        <v>0</v>
      </c>
      <c r="BD101" s="51"/>
      <c r="BE101" s="51"/>
      <c r="BF101" s="26"/>
      <c r="BG101" s="51"/>
      <c r="BH101" s="26"/>
      <c r="BI101" s="51"/>
      <c r="BJ101" s="51"/>
      <c r="BK101" s="51"/>
      <c r="BL101" s="26"/>
      <c r="BM101" s="51"/>
      <c r="BN101" s="26"/>
      <c r="BO101" s="51"/>
      <c r="BP101" s="51"/>
      <c r="BQ101" s="51"/>
      <c r="BR101" s="26"/>
      <c r="BS101" s="51"/>
      <c r="BT101" s="26"/>
      <c r="BU101" s="51"/>
      <c r="BV101" s="51"/>
      <c r="BW101" s="51"/>
      <c r="BX101" s="26"/>
      <c r="BY101" s="51"/>
      <c r="BZ101" s="26"/>
      <c r="CA101" s="51"/>
      <c r="CB101" s="51"/>
      <c r="CC101" s="51"/>
      <c r="CD101" s="26"/>
      <c r="CE101" s="51"/>
      <c r="CF101" s="26"/>
    </row>
    <row r="102" spans="8:84" ht="11.25" customHeight="1" x14ac:dyDescent="0.2">
      <c r="BD102" s="51"/>
      <c r="BE102" s="51"/>
      <c r="BF102" s="19"/>
      <c r="BG102" s="51"/>
      <c r="BH102" s="51"/>
      <c r="BI102" s="51"/>
      <c r="BJ102" s="51"/>
      <c r="BK102" s="51"/>
      <c r="BL102" s="19"/>
      <c r="BM102" s="51"/>
      <c r="BN102" s="51"/>
      <c r="BO102" s="51"/>
      <c r="BP102" s="51"/>
      <c r="BQ102" s="51"/>
      <c r="BR102" s="19"/>
      <c r="BS102" s="51"/>
      <c r="BT102" s="51"/>
      <c r="BU102" s="51"/>
      <c r="BV102" s="51"/>
      <c r="BW102" s="51"/>
      <c r="BX102" s="19"/>
      <c r="BY102" s="51"/>
      <c r="BZ102" s="51"/>
      <c r="CA102" s="51"/>
      <c r="CB102" s="51"/>
      <c r="CC102" s="51"/>
      <c r="CD102" s="19"/>
      <c r="CE102" s="51"/>
      <c r="CF102" s="51"/>
    </row>
    <row r="103" spans="8:84" ht="11.25" customHeight="1" x14ac:dyDescent="0.2">
      <c r="BD103" s="20"/>
      <c r="BE103" s="51"/>
      <c r="BF103" s="19"/>
      <c r="BG103" s="51"/>
      <c r="BH103" s="51"/>
      <c r="BI103" s="51"/>
      <c r="BJ103" s="20"/>
      <c r="BK103" s="51"/>
      <c r="BL103" s="19"/>
      <c r="BM103" s="51"/>
      <c r="BN103" s="51"/>
      <c r="BO103" s="51"/>
      <c r="BP103" s="20"/>
      <c r="BQ103" s="51"/>
      <c r="BR103" s="19"/>
      <c r="BS103" s="51"/>
      <c r="BT103" s="51"/>
      <c r="BU103" s="51"/>
      <c r="BV103" s="20"/>
      <c r="BW103" s="51"/>
      <c r="BX103" s="19"/>
      <c r="BY103" s="51"/>
      <c r="BZ103" s="51"/>
      <c r="CA103" s="51"/>
      <c r="CB103" s="20"/>
      <c r="CC103" s="51"/>
      <c r="CD103" s="19"/>
      <c r="CE103" s="51"/>
      <c r="CF103" s="51"/>
    </row>
    <row r="104" spans="8:84" ht="11.25" customHeight="1" x14ac:dyDescent="0.2">
      <c r="BD104" s="26"/>
      <c r="BE104" s="51"/>
      <c r="BF104" s="19"/>
      <c r="BG104" s="51"/>
      <c r="BH104" s="51"/>
      <c r="BI104" s="51"/>
      <c r="BJ104" s="26"/>
      <c r="BK104" s="51"/>
      <c r="BL104" s="19"/>
      <c r="BM104" s="51"/>
      <c r="BN104" s="51"/>
      <c r="BO104" s="51"/>
      <c r="BP104" s="26"/>
      <c r="BQ104" s="51"/>
      <c r="BR104" s="19"/>
      <c r="BS104" s="51"/>
      <c r="BT104" s="51"/>
      <c r="BU104" s="51"/>
      <c r="BV104" s="26"/>
      <c r="BW104" s="51"/>
      <c r="BX104" s="19"/>
      <c r="BY104" s="51"/>
      <c r="BZ104" s="51"/>
      <c r="CA104" s="51"/>
      <c r="CB104" s="26"/>
      <c r="CC104" s="51"/>
      <c r="CD104" s="19"/>
      <c r="CE104" s="51"/>
      <c r="CF104" s="51"/>
    </row>
    <row r="105" spans="8:84" ht="11.25" customHeight="1" x14ac:dyDescent="0.2"/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B2:CF104"/>
  <sheetViews>
    <sheetView topLeftCell="F1" zoomScale="65" zoomScaleNormal="65" workbookViewId="0">
      <selection activeCell="BC37" sqref="BC37"/>
    </sheetView>
  </sheetViews>
  <sheetFormatPr defaultRowHeight="12.75" x14ac:dyDescent="0.2"/>
  <cols>
    <col min="1" max="78" width="4.7109375" customWidth="1"/>
    <col min="79" max="86" width="9.140625" customWidth="1"/>
  </cols>
  <sheetData>
    <row r="2" spans="2:76" x14ac:dyDescent="0.2">
      <c r="H2" s="1" t="s">
        <v>194</v>
      </c>
      <c r="N2" t="s">
        <v>195</v>
      </c>
      <c r="T2" t="s">
        <v>196</v>
      </c>
      <c r="Z2" t="s">
        <v>68</v>
      </c>
      <c r="AF2" t="s">
        <v>73</v>
      </c>
      <c r="AL2" t="s">
        <v>77</v>
      </c>
      <c r="AR2" t="s">
        <v>80</v>
      </c>
      <c r="AX2" t="s">
        <v>82</v>
      </c>
    </row>
    <row r="3" spans="2:76" x14ac:dyDescent="0.2">
      <c r="H3" s="122">
        <f>H20</f>
        <v>0</v>
      </c>
      <c r="N3" s="122">
        <f>N31</f>
        <v>0</v>
      </c>
      <c r="T3" s="122">
        <f>T42</f>
        <v>0</v>
      </c>
      <c r="Z3" s="122">
        <f>Z53</f>
        <v>0</v>
      </c>
      <c r="AF3" s="122">
        <f>AF64</f>
        <v>1</v>
      </c>
      <c r="AL3" s="122">
        <f>AL75</f>
        <v>0</v>
      </c>
      <c r="AR3" s="122">
        <f>AR87</f>
        <v>1</v>
      </c>
      <c r="AX3" s="122">
        <f>AX98</f>
        <v>0</v>
      </c>
    </row>
    <row r="5" spans="2:76" x14ac:dyDescent="0.2">
      <c r="B5" s="51"/>
      <c r="C5" s="51"/>
      <c r="D5" s="51"/>
      <c r="E5" s="51"/>
      <c r="F5" s="51"/>
      <c r="G5" s="51"/>
      <c r="H5" s="51"/>
      <c r="O5" t="s">
        <v>182</v>
      </c>
      <c r="R5" s="51"/>
      <c r="S5" s="51"/>
      <c r="T5" s="51"/>
      <c r="U5" s="51" t="s">
        <v>183</v>
      </c>
      <c r="V5" s="51"/>
      <c r="Z5" s="51"/>
      <c r="AA5" s="51" t="s">
        <v>184</v>
      </c>
      <c r="AB5" s="51"/>
      <c r="AC5" s="51"/>
      <c r="AD5" s="51"/>
      <c r="AG5" t="s">
        <v>185</v>
      </c>
      <c r="AH5" t="s">
        <v>186</v>
      </c>
      <c r="AM5" s="70"/>
      <c r="AN5" t="s">
        <v>187</v>
      </c>
      <c r="AT5" t="s">
        <v>188</v>
      </c>
      <c r="AZ5" t="s">
        <v>189</v>
      </c>
      <c r="BF5" t="s">
        <v>190</v>
      </c>
      <c r="BL5" t="s">
        <v>191</v>
      </c>
      <c r="BR5" t="s">
        <v>192</v>
      </c>
      <c r="BX5" t="s">
        <v>193</v>
      </c>
    </row>
    <row r="6" spans="2:76" x14ac:dyDescent="0.2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2">
        <v>1</v>
      </c>
      <c r="P6" s="51"/>
      <c r="Q6" s="51"/>
      <c r="R6" s="51"/>
      <c r="S6" s="20"/>
      <c r="T6" s="20"/>
      <c r="U6" s="2">
        <v>1</v>
      </c>
      <c r="V6" s="51"/>
      <c r="W6" s="51"/>
      <c r="X6" s="26"/>
      <c r="Y6" s="26"/>
      <c r="Z6" s="26"/>
      <c r="AA6" s="2">
        <v>0</v>
      </c>
      <c r="AB6" s="26"/>
      <c r="AC6" s="51"/>
      <c r="AD6" s="51"/>
      <c r="AE6" s="51"/>
      <c r="AF6" s="51"/>
      <c r="AG6" s="2">
        <v>1</v>
      </c>
      <c r="AH6" s="2">
        <v>1</v>
      </c>
      <c r="AI6" s="51"/>
      <c r="AJ6" s="51"/>
      <c r="AK6" s="51"/>
      <c r="AL6" s="51"/>
      <c r="AM6" s="70"/>
      <c r="AN6" s="2">
        <v>0</v>
      </c>
      <c r="AT6" s="2">
        <v>0</v>
      </c>
      <c r="AZ6" s="2">
        <v>0</v>
      </c>
      <c r="BF6" s="2">
        <v>0</v>
      </c>
      <c r="BL6" s="2">
        <v>0</v>
      </c>
      <c r="BR6" s="2">
        <v>1</v>
      </c>
      <c r="BX6" s="2">
        <v>0</v>
      </c>
    </row>
    <row r="7" spans="2:76" x14ac:dyDescent="0.2">
      <c r="B7" s="51"/>
      <c r="C7" s="20"/>
      <c r="D7" s="20"/>
      <c r="E7" s="51"/>
      <c r="F7" s="51"/>
      <c r="G7" s="51"/>
      <c r="H7" s="51"/>
      <c r="I7" s="51"/>
      <c r="J7" s="51"/>
      <c r="K7" s="20"/>
      <c r="L7" s="51"/>
      <c r="M7" s="20"/>
      <c r="N7" s="51"/>
      <c r="O7" s="20"/>
      <c r="P7" s="51"/>
      <c r="Q7" s="51"/>
      <c r="R7" s="51"/>
      <c r="S7" s="26"/>
      <c r="T7" s="26"/>
      <c r="U7" s="51"/>
      <c r="V7" s="51"/>
      <c r="W7" s="51"/>
      <c r="X7" s="26"/>
      <c r="Y7" s="20"/>
      <c r="Z7" s="20"/>
      <c r="AA7" s="20"/>
      <c r="AB7" s="26"/>
      <c r="AC7" s="51"/>
      <c r="AD7" s="51"/>
      <c r="AE7" s="51"/>
      <c r="AF7" s="51"/>
      <c r="AG7" s="20"/>
      <c r="AH7" s="51"/>
      <c r="AI7" s="20"/>
      <c r="AJ7" s="51"/>
      <c r="AK7" s="51"/>
      <c r="AL7" s="51"/>
      <c r="AM7" s="70"/>
    </row>
    <row r="8" spans="2:76" x14ac:dyDescent="0.2">
      <c r="B8" s="51"/>
      <c r="C8" s="51"/>
      <c r="D8" s="51"/>
      <c r="E8" s="51"/>
      <c r="F8" s="51"/>
      <c r="G8" s="51"/>
      <c r="H8" s="51"/>
      <c r="I8" s="117">
        <v>0</v>
      </c>
      <c r="J8" s="117">
        <v>0</v>
      </c>
      <c r="K8" s="51"/>
      <c r="L8" s="51"/>
      <c r="M8" s="51"/>
      <c r="N8" s="51"/>
      <c r="O8" s="51"/>
      <c r="P8" s="117">
        <v>0</v>
      </c>
      <c r="Q8" s="51"/>
      <c r="R8" s="26"/>
      <c r="S8" s="51"/>
      <c r="T8" s="51"/>
      <c r="U8" s="51"/>
      <c r="V8" s="117">
        <v>0</v>
      </c>
      <c r="W8" s="51"/>
      <c r="X8" s="26"/>
      <c r="Y8" s="26"/>
      <c r="Z8" s="19"/>
      <c r="AA8" s="26"/>
      <c r="AB8" s="117">
        <v>0</v>
      </c>
      <c r="AC8" s="51"/>
      <c r="AD8" s="26"/>
      <c r="AE8" s="51"/>
      <c r="AF8" s="51"/>
      <c r="AG8" s="51"/>
      <c r="AH8" s="51"/>
      <c r="AI8" s="51"/>
      <c r="AJ8" s="51"/>
      <c r="AK8" s="51"/>
      <c r="AL8" s="51"/>
      <c r="AM8" s="70"/>
      <c r="AZ8" t="s">
        <v>94</v>
      </c>
      <c r="BF8" t="s">
        <v>83</v>
      </c>
      <c r="BL8" t="s">
        <v>84</v>
      </c>
      <c r="BR8" t="s">
        <v>85</v>
      </c>
      <c r="BX8" t="s">
        <v>86</v>
      </c>
    </row>
    <row r="9" spans="2:76" x14ac:dyDescent="0.2">
      <c r="B9" s="19"/>
      <c r="C9" s="51"/>
      <c r="D9" s="26"/>
      <c r="E9" s="51"/>
      <c r="F9" s="20"/>
      <c r="G9" s="51"/>
      <c r="H9" s="51"/>
      <c r="I9" s="51"/>
      <c r="J9" s="19"/>
      <c r="K9" s="51"/>
      <c r="L9" s="51"/>
      <c r="M9" s="51"/>
      <c r="N9" s="20"/>
      <c r="O9" s="51"/>
      <c r="P9" s="20"/>
      <c r="Q9" s="51"/>
      <c r="R9" s="19"/>
      <c r="S9" s="51"/>
      <c r="T9" s="51"/>
      <c r="U9" s="51"/>
      <c r="V9" s="20"/>
      <c r="W9" s="51"/>
      <c r="X9" s="20"/>
      <c r="Y9" s="26"/>
      <c r="Z9" s="26"/>
      <c r="AA9" s="26"/>
      <c r="AB9" s="20"/>
      <c r="AC9" s="51"/>
      <c r="AD9" s="20"/>
      <c r="AE9" s="51"/>
      <c r="AF9" s="19"/>
      <c r="AG9" s="51"/>
      <c r="AH9" s="51"/>
      <c r="AI9" s="51"/>
      <c r="AJ9" s="20"/>
      <c r="AK9" s="51"/>
      <c r="AL9" s="26"/>
      <c r="AM9" s="70"/>
      <c r="AZ9" s="122">
        <f>AZ94</f>
        <v>0</v>
      </c>
      <c r="BF9" s="122">
        <f>BF94</f>
        <v>0</v>
      </c>
      <c r="BL9" s="122">
        <f>BL94</f>
        <v>0</v>
      </c>
      <c r="BR9" s="122">
        <f>BR94</f>
        <v>0</v>
      </c>
      <c r="BX9" s="122">
        <f>BX94</f>
        <v>0</v>
      </c>
    </row>
    <row r="10" spans="2:76" x14ac:dyDescent="0.2">
      <c r="B10" s="51"/>
      <c r="C10" s="51"/>
      <c r="D10" s="26"/>
      <c r="E10" s="51"/>
      <c r="F10" s="26"/>
      <c r="G10" s="51"/>
      <c r="I10" t="s">
        <v>27</v>
      </c>
      <c r="J10" t="s">
        <v>22</v>
      </c>
      <c r="M10" s="51"/>
      <c r="O10" t="s">
        <v>27</v>
      </c>
      <c r="P10" t="s">
        <v>22</v>
      </c>
      <c r="S10" s="51"/>
      <c r="U10" t="s">
        <v>27</v>
      </c>
      <c r="V10" t="s">
        <v>22</v>
      </c>
      <c r="Y10" s="26"/>
      <c r="AA10" t="s">
        <v>27</v>
      </c>
      <c r="AB10" t="s">
        <v>22</v>
      </c>
      <c r="AE10" s="51"/>
      <c r="AG10" t="s">
        <v>27</v>
      </c>
      <c r="AH10" t="s">
        <v>22</v>
      </c>
      <c r="AJ10" s="117">
        <v>0</v>
      </c>
      <c r="AK10" s="51"/>
      <c r="AL10" s="26"/>
      <c r="AM10" s="70"/>
    </row>
    <row r="11" spans="2:76" ht="13.5" thickBot="1" x14ac:dyDescent="0.25">
      <c r="B11" s="51"/>
      <c r="C11" s="51"/>
      <c r="D11" s="19"/>
      <c r="E11" s="51"/>
      <c r="F11" s="51"/>
      <c r="G11" s="51"/>
      <c r="I11" s="2">
        <f>I8</f>
        <v>0</v>
      </c>
      <c r="J11" s="2">
        <f>J8</f>
        <v>0</v>
      </c>
      <c r="M11" s="51"/>
      <c r="O11" s="2">
        <f>O6</f>
        <v>1</v>
      </c>
      <c r="P11" s="2">
        <f>P8</f>
        <v>0</v>
      </c>
      <c r="S11" s="51"/>
      <c r="U11" s="2">
        <f>U6</f>
        <v>1</v>
      </c>
      <c r="V11" s="2">
        <f>V8</f>
        <v>0</v>
      </c>
      <c r="Y11" s="26"/>
      <c r="AA11" s="2">
        <f>AA6</f>
        <v>0</v>
      </c>
      <c r="AB11" s="2">
        <f>AB8</f>
        <v>0</v>
      </c>
      <c r="AE11" s="51"/>
      <c r="AG11" s="2">
        <f>AG6</f>
        <v>1</v>
      </c>
      <c r="AH11" s="2">
        <f>AH6</f>
        <v>1</v>
      </c>
      <c r="AK11" s="51"/>
      <c r="AL11" s="51"/>
      <c r="AM11" s="70"/>
    </row>
    <row r="12" spans="2:76" x14ac:dyDescent="0.2">
      <c r="B12" s="20"/>
      <c r="C12" s="51"/>
      <c r="D12" s="19"/>
      <c r="E12" s="51"/>
      <c r="F12" s="51"/>
      <c r="G12" s="51"/>
      <c r="H12" t="s">
        <v>117</v>
      </c>
      <c r="I12" s="74"/>
      <c r="J12" s="75"/>
      <c r="K12" s="76"/>
      <c r="L12" t="s">
        <v>116</v>
      </c>
      <c r="M12" s="51"/>
      <c r="N12" t="s">
        <v>117</v>
      </c>
      <c r="O12" s="74"/>
      <c r="P12" s="75"/>
      <c r="Q12" s="76"/>
      <c r="R12" t="s">
        <v>116</v>
      </c>
      <c r="S12" s="51"/>
      <c r="T12" t="s">
        <v>117</v>
      </c>
      <c r="U12" s="74"/>
      <c r="V12" s="75"/>
      <c r="W12" s="76"/>
      <c r="X12" t="s">
        <v>116</v>
      </c>
      <c r="Y12" s="51"/>
      <c r="Z12" t="s">
        <v>117</v>
      </c>
      <c r="AA12" s="74"/>
      <c r="AB12" s="75"/>
      <c r="AC12" s="76"/>
      <c r="AD12" t="s">
        <v>116</v>
      </c>
      <c r="AE12" s="51"/>
      <c r="AF12" t="s">
        <v>117</v>
      </c>
      <c r="AG12" s="74"/>
      <c r="AH12" s="75"/>
      <c r="AI12" s="76"/>
      <c r="AJ12" t="s">
        <v>116</v>
      </c>
      <c r="AK12" s="51"/>
      <c r="AL12" s="51"/>
      <c r="AM12" s="70"/>
    </row>
    <row r="13" spans="2:76" x14ac:dyDescent="0.2">
      <c r="B13" s="26"/>
      <c r="C13" s="51"/>
      <c r="D13" s="19"/>
      <c r="E13" s="51"/>
      <c r="F13" s="51"/>
      <c r="G13" s="51"/>
      <c r="H13" s="18">
        <f>IF(OR(AND(NOT(IF(J11,1,0)),(IF(I11,1,0))),AND(NOT( OR(AND(IF(J11,1,0),NOT(IF(I11,1,0))), AND(NOT(IF(J11,1,0)),IF(I11,1,0))) ),(IF(L13,1,0)))),1,0)</f>
        <v>1</v>
      </c>
      <c r="I13" s="77"/>
      <c r="J13" s="13" t="s">
        <v>128</v>
      </c>
      <c r="K13" s="78"/>
      <c r="L13" s="2">
        <f>N13</f>
        <v>1</v>
      </c>
      <c r="M13" s="51"/>
      <c r="N13" s="18">
        <f>IF(OR(AND(NOT(IF(P11,1,0)),(IF(O11,1,0))),AND(NOT( OR(AND(IF(P11,1,0),NOT(IF(O11,1,0))), AND(NOT(IF(P11,1,0)),IF(O11,1,0))) ),(IF(R13,1,0)))),1,0)</f>
        <v>1</v>
      </c>
      <c r="O13" s="77"/>
      <c r="P13" s="13" t="s">
        <v>128</v>
      </c>
      <c r="Q13" s="78"/>
      <c r="R13" s="2">
        <f>T13</f>
        <v>1</v>
      </c>
      <c r="S13" s="51"/>
      <c r="T13" s="18">
        <f>IF(OR(AND(NOT(IF(V11,1,0)),(IF(U11,1,0))),AND(NOT( OR(AND(IF(V11,1,0),NOT(IF(U11,1,0))), AND(NOT(IF(V11,1,0)),IF(U11,1,0))) ),(IF(X13,1,0)))),1,0)</f>
        <v>1</v>
      </c>
      <c r="U13" s="77"/>
      <c r="V13" s="13" t="s">
        <v>128</v>
      </c>
      <c r="W13" s="78"/>
      <c r="X13" s="2">
        <f>Z13</f>
        <v>0</v>
      </c>
      <c r="Y13" s="51"/>
      <c r="Z13" s="18">
        <f>IF(OR(AND(NOT(IF(AB11,1,0)),(IF(AA11,1,0))),AND(NOT( OR(AND(IF(AB11,1,0),NOT(IF(AA11,1,0))), AND(NOT(IF(AB11,1,0)),IF(AA11,1,0))) ),(IF(AD13,1,0)))),1,0)</f>
        <v>0</v>
      </c>
      <c r="AA13" s="77"/>
      <c r="AB13" s="13" t="s">
        <v>128</v>
      </c>
      <c r="AC13" s="78"/>
      <c r="AD13" s="2">
        <f>AF13</f>
        <v>0</v>
      </c>
      <c r="AE13" s="51"/>
      <c r="AF13" s="18">
        <f>IF(OR(AND(NOT(IF(AH11,1,0)),(IF(AG11,1,0))),AND(NOT( OR(AND(IF(AH11,1,0),NOT(IF(AG11,1,0))), AND(NOT(IF(AH11,1,0)),IF(AG11,1,0))) ),(IF(AJ13,1,0)))),1,0)</f>
        <v>0</v>
      </c>
      <c r="AG13" s="77"/>
      <c r="AH13" s="13" t="s">
        <v>128</v>
      </c>
      <c r="AI13" s="78"/>
      <c r="AJ13" s="2">
        <f>AJ10</f>
        <v>0</v>
      </c>
      <c r="AK13" s="51"/>
      <c r="AL13" s="51"/>
      <c r="AM13" s="70"/>
    </row>
    <row r="14" spans="2:76" x14ac:dyDescent="0.2">
      <c r="B14" s="51"/>
      <c r="C14" s="51"/>
      <c r="D14" s="51"/>
      <c r="E14" s="51"/>
      <c r="F14" s="51"/>
      <c r="G14" s="51"/>
      <c r="I14" s="77"/>
      <c r="J14" s="13"/>
      <c r="K14" s="78"/>
      <c r="L14" s="1"/>
      <c r="M14" s="51"/>
      <c r="O14" s="77"/>
      <c r="P14" s="13"/>
      <c r="Q14" s="78"/>
      <c r="R14" s="1"/>
      <c r="S14" s="51"/>
      <c r="U14" s="77"/>
      <c r="V14" s="13"/>
      <c r="W14" s="78"/>
      <c r="X14" s="1"/>
      <c r="Y14" s="51"/>
      <c r="AA14" s="77"/>
      <c r="AB14" s="13"/>
      <c r="AC14" s="78"/>
      <c r="AD14" s="1"/>
      <c r="AE14" s="51"/>
      <c r="AG14" s="77"/>
      <c r="AH14" s="13"/>
      <c r="AI14" s="78"/>
      <c r="AJ14" s="1"/>
      <c r="AK14" s="51"/>
      <c r="AM14" s="70"/>
    </row>
    <row r="15" spans="2:76" x14ac:dyDescent="0.2">
      <c r="B15" s="51"/>
      <c r="C15" s="51"/>
      <c r="D15" s="51"/>
      <c r="E15" s="51"/>
      <c r="F15" s="51"/>
      <c r="G15" s="51"/>
      <c r="H15" t="s">
        <v>21</v>
      </c>
      <c r="I15" s="77"/>
      <c r="J15" s="19"/>
      <c r="K15" s="78"/>
      <c r="M15" s="51"/>
      <c r="N15" t="s">
        <v>21</v>
      </c>
      <c r="O15" s="77"/>
      <c r="P15" s="19"/>
      <c r="Q15" s="78"/>
      <c r="S15" s="51"/>
      <c r="T15" t="s">
        <v>21</v>
      </c>
      <c r="U15" s="77"/>
      <c r="V15" s="19"/>
      <c r="W15" s="78"/>
      <c r="Y15" s="51"/>
      <c r="Z15" t="s">
        <v>21</v>
      </c>
      <c r="AA15" s="77"/>
      <c r="AB15" s="19"/>
      <c r="AC15" s="78"/>
      <c r="AE15" s="51"/>
      <c r="AF15" t="s">
        <v>21</v>
      </c>
      <c r="AG15" s="77"/>
      <c r="AH15" s="19"/>
      <c r="AI15" s="78"/>
      <c r="AK15" s="51"/>
      <c r="AW15" s="51"/>
      <c r="AX15" s="51"/>
      <c r="AY15" s="51"/>
      <c r="AZ15" s="51"/>
      <c r="BA15" s="51"/>
    </row>
    <row r="16" spans="2:76" ht="13.5" thickBot="1" x14ac:dyDescent="0.25">
      <c r="B16" s="26"/>
      <c r="C16" s="26"/>
      <c r="D16" s="26"/>
      <c r="E16" s="26"/>
      <c r="F16" s="26"/>
      <c r="G16" s="26"/>
      <c r="H16" s="2">
        <f>H13</f>
        <v>1</v>
      </c>
      <c r="I16" s="79" t="s">
        <v>169</v>
      </c>
      <c r="J16" s="116">
        <f>IF(OR(AND(IF(L13,1,0),NOT(IF(J11,1,0)),NOT(IF(I11,1,0))),AND(NOT(IF(L13,1,0)),IF(J11,1,0),NOT(IF(I11,1,0))),AND(NOT(IF(L13,1,0)),NOT(IF(J11,1,0)),IF(I11,1,0)),AND(IF(L13,1,0),IF(J11,1,0),IF(I11,1,0))),1,0)</f>
        <v>1</v>
      </c>
      <c r="K16" s="81"/>
      <c r="N16" s="2">
        <f>H16</f>
        <v>1</v>
      </c>
      <c r="O16" s="79" t="s">
        <v>169</v>
      </c>
      <c r="P16" s="116">
        <f>IF(OR(AND(IF(R13,1,0),NOT(IF(P11,1,0)),NOT(IF(O11,1,0))),AND(NOT(IF(R13,1,0)),IF(P11,1,0),NOT(IF(O11,1,0))),AND(NOT(IF(R13,1,0)),NOT(IF(P11,1,0)),IF(O11,1,0)),AND(IF(R13,1,0),IF(P11,1,0),IF(O11,1,0))),1,0)</f>
        <v>0</v>
      </c>
      <c r="Q16" s="81"/>
      <c r="T16" s="2">
        <f>N16</f>
        <v>1</v>
      </c>
      <c r="U16" s="79" t="s">
        <v>169</v>
      </c>
      <c r="V16" s="116">
        <f>IF(OR(AND(IF(X13,1,0),NOT(IF(V11,1,0)),NOT(IF(U11,1,0))),AND(NOT(IF(X13,1,0)),IF(V11,1,0),NOT(IF(U11,1,0))),AND(NOT(IF(X13,1,0)),NOT(IF(V11,1,0)),IF(U11,1,0)),AND(IF(X13,1,0),IF(V11,1,0),IF(U11,1,0))),1,0)</f>
        <v>1</v>
      </c>
      <c r="W16" s="81"/>
      <c r="Z16" s="2">
        <f>T16</f>
        <v>1</v>
      </c>
      <c r="AA16" s="79" t="s">
        <v>169</v>
      </c>
      <c r="AB16" s="116">
        <f>IF(OR(AND(IF(AD13,1,0),NOT(IF(AB11,1,0)),NOT(IF(AA11,1,0))),AND(NOT(IF(AD13,1,0)),IF(AB11,1,0),NOT(IF(AA11,1,0))),AND(NOT(IF(AD13,1,0)),NOT(IF(AB11,1,0)),IF(AA11,1,0)),AND(IF(AD13,1,0),IF(AB11,1,0),IF(AA11,1,0))),1,0)</f>
        <v>0</v>
      </c>
      <c r="AC16" s="81"/>
      <c r="AF16" s="2">
        <f>Z16</f>
        <v>1</v>
      </c>
      <c r="AG16" s="79" t="s">
        <v>169</v>
      </c>
      <c r="AH16" s="116">
        <f>IF(OR(AND(IF(AJ13,1,0),NOT(IF(AH11,1,0)),NOT(IF(AG11,1,0))),AND(NOT(IF(AJ13,1,0)),IF(AH11,1,0),NOT(IF(AG11,1,0))),AND(NOT(IF(AJ13,1,0)),NOT(IF(AH11,1,0)),IF(AG11,1,0)),AND(IF(AJ13,1,0),IF(AH11,1,0),IF(AG11,1,0))),1,0)</f>
        <v>0</v>
      </c>
      <c r="AI16" s="81"/>
      <c r="AW16" s="51"/>
      <c r="AX16" s="20"/>
      <c r="AY16" s="20"/>
      <c r="AZ16" s="51"/>
      <c r="BA16" s="51"/>
    </row>
    <row r="17" spans="2:53" x14ac:dyDescent="0.2">
      <c r="B17" s="26"/>
      <c r="C17" s="26"/>
      <c r="D17" s="26"/>
      <c r="E17" s="26"/>
      <c r="F17" s="26"/>
      <c r="G17" s="26"/>
      <c r="H17" s="1"/>
      <c r="I17" s="32" t="s">
        <v>172</v>
      </c>
      <c r="J17" s="82">
        <f>IF(OR(AND(IF(H16,1,0),IF(J11,1,0)),AND(NOT(IF(H16,1,0)), OR(AND(IF(L13,1,0),NOT(IF(J11,1,0)),NOT(IF(I11,1,0))),AND(NOT(IF(L13,1,0)),IF(J11,1,0),NOT(IF(I11,1,0))),AND(NOT(IF(L13,1,0)),NOT(IF(J11,1,0)),IF(I11,1,0)),AND(IF(L13,1,0),IF(J11,1,0),IF(I11,1,0))) )),1,0)</f>
        <v>0</v>
      </c>
      <c r="K17" s="32"/>
      <c r="N17" s="1"/>
      <c r="O17" s="32" t="s">
        <v>172</v>
      </c>
      <c r="P17" s="82">
        <f>IF(OR(AND(IF(N16,1,0),IF(P11,1,0)),AND(NOT(IF(N16,1,0)), OR(AND(IF(R13,1,0),NOT(IF(P11,1,0)),NOT(IF(O11,1,0))),AND(NOT(IF(R13,1,0)),IF(P11,1,0),NOT(IF(O11,1,0))),AND(NOT(IF(R13,1,0)),NOT(IF(P11,1,0)),IF(O11,1,0)),AND(IF(R13,1,0),IF(P11,1,0),IF(O11,1,0))) )),1,0)</f>
        <v>0</v>
      </c>
      <c r="Q17" s="32"/>
      <c r="T17" s="1"/>
      <c r="U17" s="32" t="s">
        <v>172</v>
      </c>
      <c r="V17" s="82">
        <f>IF(OR(AND(IF(T16,1,0),IF(V11,1,0)),AND(NOT(IF(T16,1,0)), OR(AND(IF(X13,1,0),NOT(IF(V11,1,0)),NOT(IF(U11,1,0))),AND(NOT(IF(X13,1,0)),IF(V11,1,0),NOT(IF(U11,1,0))),AND(NOT(IF(X13,1,0)),NOT(IF(V11,1,0)),IF(U11,1,0)),AND(IF(X13,1,0),IF(V11,1,0),IF(U11,1,0))) )),1,0)</f>
        <v>0</v>
      </c>
      <c r="W17" s="32"/>
      <c r="Z17" s="1"/>
      <c r="AA17" s="32" t="s">
        <v>172</v>
      </c>
      <c r="AB17" s="82">
        <f>IF(OR(AND(IF(Z16,1,0),IF(AB11,1,0)),AND(NOT(IF(Z16,1,0)), OR(AND(IF(AD13,1,0),NOT(IF(AB11,1,0)),NOT(IF(AA11,1,0))),AND(NOT(IF(AD13,1,0)),IF(AB11,1,0),NOT(IF(AA11,1,0))),AND(NOT(IF(AD13,1,0)),NOT(IF(AB11,1,0)),IF(AA11,1,0)),AND(IF(AD13,1,0),IF(AB11,1,0),IF(AA11,1,0))) )),1,0)</f>
        <v>0</v>
      </c>
      <c r="AC17" s="32"/>
      <c r="AF17" s="1"/>
      <c r="AG17" s="32" t="s">
        <v>172</v>
      </c>
      <c r="AH17" s="82">
        <f>IF(OR(AND(IF(AF16,1,0),IF(AH11,1,0)),AND(NOT(IF(AF16,1,0)), OR(AND(IF(AJ13,1,0),NOT(IF(AH11,1,0)),NOT(IF(AG11,1,0))),AND(NOT(IF(AJ13,1,0)),IF(AH11,1,0),NOT(IF(AG11,1,0))),AND(NOT(IF(AJ13,1,0)),NOT(IF(AH11,1,0)),IF(AG11,1,0)),AND(IF(AJ13,1,0),IF(AH11,1,0),IF(AG11,1,0))) )),1,0)</f>
        <v>1</v>
      </c>
      <c r="AI17" s="32"/>
      <c r="AW17" s="51"/>
      <c r="AX17" s="51"/>
      <c r="AY17" s="51"/>
      <c r="AZ17" s="51"/>
      <c r="BA17" s="51"/>
    </row>
    <row r="18" spans="2:53" x14ac:dyDescent="0.2">
      <c r="B18" s="26"/>
      <c r="C18" s="26"/>
      <c r="D18" s="26"/>
      <c r="E18" s="26"/>
      <c r="F18" s="26"/>
      <c r="G18" s="1" t="s">
        <v>16</v>
      </c>
      <c r="H18" s="2">
        <f>H13</f>
        <v>1</v>
      </c>
      <c r="I18" s="1"/>
      <c r="AW18" s="123"/>
      <c r="AX18" s="51"/>
      <c r="AY18" s="26"/>
      <c r="AZ18" s="51"/>
      <c r="BA18" s="20"/>
    </row>
    <row r="19" spans="2:53" x14ac:dyDescent="0.2">
      <c r="B19" s="26"/>
      <c r="C19" s="26"/>
      <c r="D19" s="26"/>
      <c r="E19" s="26"/>
      <c r="F19" s="26"/>
      <c r="G19" s="23"/>
      <c r="H19" s="24" t="s">
        <v>197</v>
      </c>
      <c r="I19" s="25"/>
      <c r="O19" s="117">
        <v>0</v>
      </c>
      <c r="AW19" s="51"/>
      <c r="AX19" s="51"/>
      <c r="AY19" s="26"/>
      <c r="AZ19" s="51"/>
      <c r="BA19" s="26"/>
    </row>
    <row r="20" spans="2:53" x14ac:dyDescent="0.2">
      <c r="B20" s="26"/>
      <c r="C20" s="26"/>
      <c r="D20" s="26"/>
      <c r="E20" s="26"/>
      <c r="F20" s="26"/>
      <c r="G20" s="1" t="s">
        <v>15</v>
      </c>
      <c r="H20" s="18">
        <f>IF(NOT(IF(H18,1,0)),1,0)</f>
        <v>0</v>
      </c>
      <c r="I20" s="1"/>
      <c r="AW20" s="51"/>
      <c r="AX20" s="51"/>
      <c r="AY20" s="19"/>
      <c r="AZ20" s="51"/>
      <c r="BA20" s="51"/>
    </row>
    <row r="21" spans="2:53" x14ac:dyDescent="0.2">
      <c r="B21" s="26"/>
      <c r="C21" s="26"/>
      <c r="D21" s="26"/>
      <c r="E21" s="26"/>
      <c r="F21" s="26"/>
      <c r="G21" s="26"/>
      <c r="H21" s="26"/>
      <c r="O21" t="s">
        <v>27</v>
      </c>
      <c r="P21" t="s">
        <v>22</v>
      </c>
      <c r="U21" t="s">
        <v>27</v>
      </c>
      <c r="V21" t="s">
        <v>22</v>
      </c>
      <c r="AA21" t="s">
        <v>27</v>
      </c>
      <c r="AB21" t="s">
        <v>22</v>
      </c>
      <c r="AG21" t="s">
        <v>27</v>
      </c>
      <c r="AH21" t="s">
        <v>22</v>
      </c>
      <c r="AM21" t="s">
        <v>27</v>
      </c>
      <c r="AN21" t="s">
        <v>22</v>
      </c>
      <c r="AP21" s="117">
        <v>0</v>
      </c>
      <c r="AW21" s="20"/>
      <c r="AX21" s="51"/>
      <c r="AY21" s="19"/>
      <c r="AZ21" s="51"/>
      <c r="BA21" s="51"/>
    </row>
    <row r="22" spans="2:53" ht="13.5" thickBot="1" x14ac:dyDescent="0.25">
      <c r="B22" s="26"/>
      <c r="C22" s="26"/>
      <c r="D22" s="26"/>
      <c r="E22" s="26"/>
      <c r="F22" s="26"/>
      <c r="G22" s="26"/>
      <c r="H22" s="26"/>
      <c r="O22" s="2">
        <f>O19</f>
        <v>0</v>
      </c>
      <c r="P22" s="2">
        <f>P17</f>
        <v>0</v>
      </c>
      <c r="U22" s="2">
        <f>O11</f>
        <v>1</v>
      </c>
      <c r="V22" s="2">
        <f>V17</f>
        <v>0</v>
      </c>
      <c r="AA22" s="2">
        <f>U11</f>
        <v>1</v>
      </c>
      <c r="AB22" s="2">
        <f>AB17</f>
        <v>0</v>
      </c>
      <c r="AG22" s="2">
        <f>AA11</f>
        <v>0</v>
      </c>
      <c r="AH22" s="2">
        <f>AH17</f>
        <v>1</v>
      </c>
      <c r="AM22" s="2">
        <f>AG11</f>
        <v>1</v>
      </c>
      <c r="AN22" s="2">
        <f>AN6</f>
        <v>0</v>
      </c>
      <c r="AW22" s="26"/>
      <c r="AX22" s="51"/>
      <c r="AY22" s="19"/>
      <c r="AZ22" s="51"/>
      <c r="BA22" s="51"/>
    </row>
    <row r="23" spans="2:53" x14ac:dyDescent="0.2">
      <c r="B23" s="26"/>
      <c r="C23" s="26"/>
      <c r="D23" s="26"/>
      <c r="E23" s="26"/>
      <c r="F23" s="26"/>
      <c r="G23" s="26"/>
      <c r="H23" s="26"/>
      <c r="N23" t="s">
        <v>117</v>
      </c>
      <c r="O23" s="74"/>
      <c r="P23" s="75"/>
      <c r="Q23" s="76"/>
      <c r="R23" t="s">
        <v>116</v>
      </c>
      <c r="T23" t="s">
        <v>117</v>
      </c>
      <c r="U23" s="74"/>
      <c r="V23" s="75"/>
      <c r="W23" s="76"/>
      <c r="X23" t="s">
        <v>116</v>
      </c>
      <c r="Z23" t="s">
        <v>117</v>
      </c>
      <c r="AA23" s="74"/>
      <c r="AB23" s="75"/>
      <c r="AC23" s="76"/>
      <c r="AD23" t="s">
        <v>116</v>
      </c>
      <c r="AF23" t="s">
        <v>117</v>
      </c>
      <c r="AG23" s="74"/>
      <c r="AH23" s="75"/>
      <c r="AI23" s="76"/>
      <c r="AJ23" t="s">
        <v>116</v>
      </c>
      <c r="AL23" t="s">
        <v>117</v>
      </c>
      <c r="AM23" s="74"/>
      <c r="AN23" s="75"/>
      <c r="AO23" s="76"/>
      <c r="AP23" t="s">
        <v>116</v>
      </c>
    </row>
    <row r="24" spans="2:53" x14ac:dyDescent="0.2">
      <c r="B24" s="26"/>
      <c r="C24" s="26"/>
      <c r="D24" s="26"/>
      <c r="E24" s="26"/>
      <c r="F24" s="26"/>
      <c r="G24" s="26"/>
      <c r="H24" s="26"/>
      <c r="N24" s="18">
        <f>IF(OR(AND(NOT(IF(P22,1,0)),(IF(O22,1,0))),AND(NOT( OR(AND(IF(P22,1,0),NOT(IF(O22,1,0))), AND(NOT(IF(P22,1,0)),IF(O22,1,0))) ),(IF(R24,1,0)))),1,0)</f>
        <v>1</v>
      </c>
      <c r="O24" s="77"/>
      <c r="P24" s="13" t="s">
        <v>128</v>
      </c>
      <c r="Q24" s="78"/>
      <c r="R24" s="2">
        <f>T24</f>
        <v>1</v>
      </c>
      <c r="T24" s="18">
        <f>IF(OR(AND(NOT(IF(V22,1,0)),(IF(U22,1,0))),AND(NOT( OR(AND(IF(V22,1,0),NOT(IF(U22,1,0))), AND(NOT(IF(V22,1,0)),IF(U22,1,0))) ),(IF(X24,1,0)))),1,0)</f>
        <v>1</v>
      </c>
      <c r="U24" s="77"/>
      <c r="V24" s="13" t="s">
        <v>128</v>
      </c>
      <c r="W24" s="78"/>
      <c r="X24" s="2">
        <f>Z24</f>
        <v>1</v>
      </c>
      <c r="Z24" s="18">
        <f>IF(OR(AND(NOT(IF(AB22,1,0)),(IF(AA22,1,0))),AND(NOT( OR(AND(IF(AB22,1,0),NOT(IF(AA22,1,0))), AND(NOT(IF(AB22,1,0)),IF(AA22,1,0))) ),(IF(AD24,1,0)))),1,0)</f>
        <v>1</v>
      </c>
      <c r="AA24" s="77"/>
      <c r="AB24" s="13" t="s">
        <v>128</v>
      </c>
      <c r="AC24" s="78"/>
      <c r="AD24" s="2">
        <f>AF24</f>
        <v>0</v>
      </c>
      <c r="AF24" s="18">
        <f>IF(OR(AND(NOT(IF(AH22,1,0)),(IF(AG22,1,0))),AND(NOT( OR(AND(IF(AH22,1,0),NOT(IF(AG22,1,0))), AND(NOT(IF(AH22,1,0)),IF(AG22,1,0))) ),(IF(AJ24,1,0)))),1,0)</f>
        <v>0</v>
      </c>
      <c r="AG24" s="77"/>
      <c r="AH24" s="13" t="s">
        <v>128</v>
      </c>
      <c r="AI24" s="78"/>
      <c r="AJ24" s="2">
        <f>AL24</f>
        <v>1</v>
      </c>
      <c r="AL24" s="18">
        <f>IF(OR(AND(NOT(IF(AN22,1,0)),(IF(AM22,1,0))),AND(NOT( OR(AND(IF(AN22,1,0),NOT(IF(AM22,1,0))), AND(NOT(IF(AN22,1,0)),IF(AM22,1,0))) ),(IF(AP24,1,0)))),1,0)</f>
        <v>1</v>
      </c>
      <c r="AM24" s="77"/>
      <c r="AN24" s="13" t="s">
        <v>128</v>
      </c>
      <c r="AO24" s="78"/>
      <c r="AP24" s="2">
        <f>AP21</f>
        <v>0</v>
      </c>
    </row>
    <row r="25" spans="2:53" x14ac:dyDescent="0.2">
      <c r="B25" s="26"/>
      <c r="C25" s="26"/>
      <c r="D25" s="26"/>
      <c r="E25" s="26"/>
      <c r="F25" s="26"/>
      <c r="G25" s="26"/>
      <c r="H25" s="26"/>
      <c r="O25" s="77"/>
      <c r="P25" s="13"/>
      <c r="Q25" s="78"/>
      <c r="R25" s="1"/>
      <c r="U25" s="77"/>
      <c r="V25" s="13"/>
      <c r="W25" s="78"/>
      <c r="X25" s="1"/>
      <c r="AA25" s="77"/>
      <c r="AB25" s="13"/>
      <c r="AC25" s="78"/>
      <c r="AD25" s="1"/>
      <c r="AG25" s="77"/>
      <c r="AH25" s="13"/>
      <c r="AI25" s="78"/>
      <c r="AJ25" s="1"/>
      <c r="AM25" s="77"/>
      <c r="AN25" s="13"/>
      <c r="AO25" s="78"/>
      <c r="AP25" s="1"/>
    </row>
    <row r="26" spans="2:53" x14ac:dyDescent="0.2">
      <c r="B26" s="26"/>
      <c r="C26" s="26"/>
      <c r="D26" s="26"/>
      <c r="E26" s="26"/>
      <c r="F26" s="26"/>
      <c r="G26" s="26"/>
      <c r="H26" s="26"/>
      <c r="N26" t="s">
        <v>21</v>
      </c>
      <c r="O26" s="77"/>
      <c r="P26" s="19"/>
      <c r="Q26" s="78"/>
      <c r="T26" t="s">
        <v>21</v>
      </c>
      <c r="U26" s="77"/>
      <c r="V26" s="19"/>
      <c r="W26" s="78"/>
      <c r="Z26" t="s">
        <v>21</v>
      </c>
      <c r="AA26" s="77"/>
      <c r="AB26" s="19"/>
      <c r="AC26" s="78"/>
      <c r="AF26" t="s">
        <v>21</v>
      </c>
      <c r="AG26" s="77"/>
      <c r="AH26" s="19"/>
      <c r="AI26" s="78"/>
      <c r="AL26" t="s">
        <v>21</v>
      </c>
      <c r="AM26" s="77"/>
      <c r="AN26" s="19"/>
      <c r="AO26" s="78"/>
    </row>
    <row r="27" spans="2:53" ht="13.5" thickBot="1" x14ac:dyDescent="0.25">
      <c r="B27" s="26"/>
      <c r="C27" s="26"/>
      <c r="D27" s="26"/>
      <c r="E27" s="26"/>
      <c r="F27" s="26"/>
      <c r="G27" s="26"/>
      <c r="H27" s="26"/>
      <c r="N27" s="2">
        <f>N24</f>
        <v>1</v>
      </c>
      <c r="O27" s="79" t="s">
        <v>169</v>
      </c>
      <c r="P27" s="116">
        <f>IF(OR(AND(IF(R24,1,0),NOT(IF(P22,1,0)),NOT(IF(O22,1,0))),AND(NOT(IF(R24,1,0)),IF(P22,1,0),NOT(IF(O22,1,0))),AND(NOT(IF(R24,1,0)),NOT(IF(P22,1,0)),IF(O22,1,0)),AND(IF(R24,1,0),IF(P22,1,0),IF(O22,1,0))),1,0)</f>
        <v>1</v>
      </c>
      <c r="Q27" s="81"/>
      <c r="T27" s="2">
        <f>N27</f>
        <v>1</v>
      </c>
      <c r="U27" s="79" t="s">
        <v>169</v>
      </c>
      <c r="V27" s="116">
        <f>IF(OR(AND(IF(X24,1,0),NOT(IF(V22,1,0)),NOT(IF(U22,1,0))),AND(NOT(IF(X24,1,0)),IF(V22,1,0),NOT(IF(U22,1,0))),AND(NOT(IF(X24,1,0)),NOT(IF(V22,1,0)),IF(U22,1,0)),AND(IF(X24,1,0),IF(V22,1,0),IF(U22,1,0))),1,0)</f>
        <v>0</v>
      </c>
      <c r="W27" s="81"/>
      <c r="Z27" s="2">
        <f>T27</f>
        <v>1</v>
      </c>
      <c r="AA27" s="79" t="s">
        <v>169</v>
      </c>
      <c r="AB27" s="116">
        <f>IF(OR(AND(IF(AD24,1,0),NOT(IF(AB22,1,0)),NOT(IF(AA22,1,0))),AND(NOT(IF(AD24,1,0)),IF(AB22,1,0),NOT(IF(AA22,1,0))),AND(NOT(IF(AD24,1,0)),NOT(IF(AB22,1,0)),IF(AA22,1,0)),AND(IF(AD24,1,0),IF(AB22,1,0),IF(AA22,1,0))),1,0)</f>
        <v>1</v>
      </c>
      <c r="AC27" s="81"/>
      <c r="AF27" s="2">
        <f>Z27</f>
        <v>1</v>
      </c>
      <c r="AG27" s="79" t="s">
        <v>169</v>
      </c>
      <c r="AH27" s="116">
        <f>IF(OR(AND(IF(AJ24,1,0),NOT(IF(AH22,1,0)),NOT(IF(AG22,1,0))),AND(NOT(IF(AJ24,1,0)),IF(AH22,1,0),NOT(IF(AG22,1,0))),AND(NOT(IF(AJ24,1,0)),NOT(IF(AH22,1,0)),IF(AG22,1,0)),AND(IF(AJ24,1,0),IF(AH22,1,0),IF(AG22,1,0))),1,0)</f>
        <v>0</v>
      </c>
      <c r="AI27" s="81"/>
      <c r="AL27" s="2">
        <f>AF27</f>
        <v>1</v>
      </c>
      <c r="AM27" s="79" t="s">
        <v>169</v>
      </c>
      <c r="AN27" s="116">
        <f>IF(OR(AND(IF(AP24,1,0),NOT(IF(AN22,1,0)),NOT(IF(AM22,1,0))),AND(NOT(IF(AP24,1,0)),IF(AN22,1,0),NOT(IF(AM22,1,0))),AND(NOT(IF(AP24,1,0)),NOT(IF(AN22,1,0)),IF(AM22,1,0)),AND(IF(AP24,1,0),IF(AN22,1,0),IF(AM22,1,0))),1,0)</f>
        <v>1</v>
      </c>
      <c r="AO27" s="81"/>
    </row>
    <row r="28" spans="2:53" x14ac:dyDescent="0.2">
      <c r="B28" s="26"/>
      <c r="C28" s="26"/>
      <c r="D28" s="26"/>
      <c r="E28" s="26"/>
      <c r="F28" s="26"/>
      <c r="G28" s="26"/>
      <c r="H28" s="26"/>
      <c r="N28" s="1"/>
      <c r="O28" s="32" t="s">
        <v>172</v>
      </c>
      <c r="P28" s="82">
        <f>IF(OR(AND(IF(N27,1,0),IF(P22,1,0)),AND(NOT(IF(N27,1,0)), OR(AND(IF(R24,1,0),NOT(IF(P22,1,0)),NOT(IF(O22,1,0))),AND(NOT(IF(R24,1,0)),IF(P22,1,0),NOT(IF(O22,1,0))),AND(NOT(IF(R24,1,0)),NOT(IF(P22,1,0)),IF(O22,1,0)),AND(IF(R24,1,0),IF(P22,1,0),IF(O22,1,0))) )),1,0)</f>
        <v>0</v>
      </c>
      <c r="Q28" s="32"/>
      <c r="T28" s="1"/>
      <c r="U28" s="32" t="s">
        <v>172</v>
      </c>
      <c r="V28" s="82">
        <f>IF(OR(AND(IF(T27,1,0),IF(V22,1,0)),AND(NOT(IF(T27,1,0)), OR(AND(IF(X24,1,0),NOT(IF(V22,1,0)),NOT(IF(U22,1,0))),AND(NOT(IF(X24,1,0)),IF(V22,1,0),NOT(IF(U22,1,0))),AND(NOT(IF(X24,1,0)),NOT(IF(V22,1,0)),IF(U22,1,0)),AND(IF(X24,1,0),IF(V22,1,0),IF(U22,1,0))) )),1,0)</f>
        <v>0</v>
      </c>
      <c r="W28" s="32"/>
      <c r="Z28" s="1"/>
      <c r="AA28" s="32" t="s">
        <v>172</v>
      </c>
      <c r="AB28" s="82">
        <f>IF(OR(AND(IF(Z27,1,0),IF(AB22,1,0)),AND(NOT(IF(Z27,1,0)), OR(AND(IF(AD24,1,0),NOT(IF(AB22,1,0)),NOT(IF(AA22,1,0))),AND(NOT(IF(AD24,1,0)),IF(AB22,1,0),NOT(IF(AA22,1,0))),AND(NOT(IF(AD24,1,0)),NOT(IF(AB22,1,0)),IF(AA22,1,0)),AND(IF(AD24,1,0),IF(AB22,1,0),IF(AA22,1,0))) )),1,0)</f>
        <v>0</v>
      </c>
      <c r="AC28" s="32"/>
      <c r="AF28" s="1"/>
      <c r="AG28" s="32" t="s">
        <v>172</v>
      </c>
      <c r="AH28" s="82">
        <f>IF(OR(AND(IF(AF27,1,0),IF(AH22,1,0)),AND(NOT(IF(AF27,1,0)), OR(AND(IF(AJ24,1,0),NOT(IF(AH22,1,0)),NOT(IF(AG22,1,0))),AND(NOT(IF(AJ24,1,0)),IF(AH22,1,0),NOT(IF(AG22,1,0))),AND(NOT(IF(AJ24,1,0)),NOT(IF(AH22,1,0)),IF(AG22,1,0)),AND(IF(AJ24,1,0),IF(AH22,1,0),IF(AG22,1,0))) )),1,0)</f>
        <v>1</v>
      </c>
      <c r="AI28" s="32"/>
      <c r="AL28" s="1"/>
      <c r="AM28" s="32" t="s">
        <v>172</v>
      </c>
      <c r="AN28" s="82">
        <f>IF(OR(AND(IF(AL27,1,0),IF(AN22,1,0)),AND(NOT(IF(AL27,1,0)), OR(AND(IF(AP24,1,0),NOT(IF(AN22,1,0)),NOT(IF(AM22,1,0))),AND(NOT(IF(AP24,1,0)),IF(AN22,1,0),NOT(IF(AM22,1,0))),AND(NOT(IF(AP24,1,0)),NOT(IF(AN22,1,0)),IF(AM22,1,0)),AND(IF(AP24,1,0),IF(AN22,1,0),IF(AM22,1,0))) )),1,0)</f>
        <v>0</v>
      </c>
      <c r="AO28" s="32"/>
    </row>
    <row r="29" spans="2:53" x14ac:dyDescent="0.2">
      <c r="B29" s="26"/>
      <c r="C29" s="26"/>
      <c r="D29" s="26"/>
      <c r="E29" s="26"/>
      <c r="F29" s="26"/>
      <c r="G29" s="26"/>
      <c r="H29" s="26"/>
      <c r="M29" s="1" t="s">
        <v>16</v>
      </c>
      <c r="N29" s="2">
        <f>N24</f>
        <v>1</v>
      </c>
      <c r="O29" s="1"/>
    </row>
    <row r="30" spans="2:53" x14ac:dyDescent="0.2">
      <c r="B30" s="26"/>
      <c r="C30" s="26"/>
      <c r="D30" s="26"/>
      <c r="E30" s="26"/>
      <c r="F30" s="26"/>
      <c r="G30" s="26"/>
      <c r="H30" s="26"/>
      <c r="M30" s="23"/>
      <c r="N30" s="24" t="s">
        <v>198</v>
      </c>
      <c r="O30" s="25"/>
      <c r="U30" s="117">
        <v>0</v>
      </c>
    </row>
    <row r="31" spans="2:53" x14ac:dyDescent="0.2">
      <c r="B31" s="26"/>
      <c r="C31" s="26"/>
      <c r="D31" s="26"/>
      <c r="E31" s="26"/>
      <c r="F31" s="26"/>
      <c r="G31" s="26"/>
      <c r="H31" s="26"/>
      <c r="M31" s="1" t="s">
        <v>15</v>
      </c>
      <c r="N31" s="18">
        <f>IF(NOT(IF(N29,1,0)),1,0)</f>
        <v>0</v>
      </c>
      <c r="O31" s="1"/>
    </row>
    <row r="32" spans="2:53" x14ac:dyDescent="0.2">
      <c r="B32" s="51"/>
      <c r="C32" s="51"/>
      <c r="D32" s="51"/>
      <c r="E32" s="51"/>
      <c r="F32" s="51"/>
      <c r="G32" s="51"/>
      <c r="H32" s="51"/>
      <c r="U32" t="s">
        <v>27</v>
      </c>
      <c r="V32" t="s">
        <v>22</v>
      </c>
      <c r="AA32" t="s">
        <v>27</v>
      </c>
      <c r="AB32" t="s">
        <v>22</v>
      </c>
      <c r="AG32" t="s">
        <v>27</v>
      </c>
      <c r="AH32" t="s">
        <v>22</v>
      </c>
      <c r="AM32" t="s">
        <v>27</v>
      </c>
      <c r="AN32" t="s">
        <v>22</v>
      </c>
      <c r="AS32" t="s">
        <v>27</v>
      </c>
      <c r="AT32" t="s">
        <v>22</v>
      </c>
      <c r="AV32" s="117">
        <v>0</v>
      </c>
    </row>
    <row r="33" spans="2:54" ht="13.5" thickBot="1" x14ac:dyDescent="0.25">
      <c r="B33" s="51"/>
      <c r="C33" s="51"/>
      <c r="D33" s="51"/>
      <c r="E33" s="51"/>
      <c r="F33" s="51"/>
      <c r="G33" s="51"/>
      <c r="H33" s="51"/>
      <c r="U33" s="2">
        <f>O22</f>
        <v>0</v>
      </c>
      <c r="V33" s="2">
        <f>V28</f>
        <v>0</v>
      </c>
      <c r="AA33" s="2">
        <f>U22</f>
        <v>1</v>
      </c>
      <c r="AB33" s="2">
        <f>AB28</f>
        <v>0</v>
      </c>
      <c r="AG33" s="2">
        <f>AA22</f>
        <v>1</v>
      </c>
      <c r="AH33" s="2">
        <f>AH28</f>
        <v>1</v>
      </c>
      <c r="AM33" s="2">
        <f>AG22</f>
        <v>0</v>
      </c>
      <c r="AN33" s="2">
        <f>AN28</f>
        <v>0</v>
      </c>
      <c r="AS33" s="2">
        <f>AM22</f>
        <v>1</v>
      </c>
      <c r="AT33" s="2">
        <f>AT6</f>
        <v>0</v>
      </c>
    </row>
    <row r="34" spans="2:54" x14ac:dyDescent="0.2">
      <c r="T34" t="s">
        <v>117</v>
      </c>
      <c r="U34" s="74"/>
      <c r="V34" s="75"/>
      <c r="W34" s="76"/>
      <c r="X34" t="s">
        <v>116</v>
      </c>
      <c r="Z34" t="s">
        <v>117</v>
      </c>
      <c r="AA34" s="74"/>
      <c r="AB34" s="75"/>
      <c r="AC34" s="76"/>
      <c r="AD34" t="s">
        <v>116</v>
      </c>
      <c r="AF34" t="s">
        <v>117</v>
      </c>
      <c r="AG34" s="74"/>
      <c r="AH34" s="75"/>
      <c r="AI34" s="76"/>
      <c r="AJ34" t="s">
        <v>116</v>
      </c>
      <c r="AL34" t="s">
        <v>117</v>
      </c>
      <c r="AM34" s="74"/>
      <c r="AN34" s="75"/>
      <c r="AO34" s="76"/>
      <c r="AP34" t="s">
        <v>116</v>
      </c>
      <c r="AR34" t="s">
        <v>117</v>
      </c>
      <c r="AS34" s="74"/>
      <c r="AT34" s="75"/>
      <c r="AU34" s="76"/>
      <c r="AV34" t="s">
        <v>116</v>
      </c>
    </row>
    <row r="35" spans="2:54" x14ac:dyDescent="0.2">
      <c r="T35" s="121">
        <f>IF(OR(AND(NOT(IF(V33,1,0)),(IF(U33,1,0))),AND(NOT( OR(AND(IF(V33,1,0),NOT(IF(U33,1,0))), AND(NOT(IF(V33,1,0)),IF(U33,1,0))) ),(IF(X35,1,0)))),1,0)</f>
        <v>1</v>
      </c>
      <c r="U35" s="77"/>
      <c r="V35" s="13" t="s">
        <v>128</v>
      </c>
      <c r="W35" s="78"/>
      <c r="X35" s="2">
        <f>Z35</f>
        <v>1</v>
      </c>
      <c r="Z35" s="121">
        <f>IF(OR(AND(NOT(IF(AB33,1,0)),(IF(AA33,1,0))),AND(NOT( OR(AND(IF(AB33,1,0),NOT(IF(AA33,1,0))), AND(NOT(IF(AB33,1,0)),IF(AA33,1,0))) ),(IF(AD35,1,0)))),1,0)</f>
        <v>1</v>
      </c>
      <c r="AA35" s="77"/>
      <c r="AB35" s="13" t="s">
        <v>128</v>
      </c>
      <c r="AC35" s="78"/>
      <c r="AD35" s="2">
        <f>AF35</f>
        <v>1</v>
      </c>
      <c r="AF35" s="121">
        <f>IF(OR(AND(NOT(IF(AH33,1,0)),(IF(AG33,1,0))),AND(NOT( OR(AND(IF(AH33,1,0),NOT(IF(AG33,1,0))), AND(NOT(IF(AH33,1,0)),IF(AG33,1,0))) ),(IF(AJ35,1,0)))),1,0)</f>
        <v>1</v>
      </c>
      <c r="AG35" s="77"/>
      <c r="AH35" s="13" t="s">
        <v>128</v>
      </c>
      <c r="AI35" s="78"/>
      <c r="AJ35" s="2">
        <f>AL35</f>
        <v>1</v>
      </c>
      <c r="AL35" s="121">
        <f>IF(OR(AND(NOT(IF(AN33,1,0)),(IF(AM33,1,0))),AND(NOT( OR(AND(IF(AN33,1,0),NOT(IF(AM33,1,0))), AND(NOT(IF(AN33,1,0)),IF(AM33,1,0))) ),(IF(AP35,1,0)))),1,0)</f>
        <v>1</v>
      </c>
      <c r="AM35" s="77"/>
      <c r="AN35" s="13" t="s">
        <v>128</v>
      </c>
      <c r="AO35" s="78"/>
      <c r="AP35" s="2">
        <f>AR35</f>
        <v>1</v>
      </c>
      <c r="AR35" s="121">
        <f>IF(OR(AND(NOT(IF(AT33,1,0)),(IF(AS33,1,0))),AND(NOT( OR(AND(IF(AT33,1,0),NOT(IF(AS33,1,0))), AND(NOT(IF(AT33,1,0)),IF(AS33,1,0))) ),(IF(AV35,1,0)))),1,0)</f>
        <v>1</v>
      </c>
      <c r="AS35" s="77"/>
      <c r="AT35" s="13" t="s">
        <v>128</v>
      </c>
      <c r="AU35" s="78"/>
      <c r="AV35" s="2">
        <f>AV32</f>
        <v>0</v>
      </c>
    </row>
    <row r="36" spans="2:54" x14ac:dyDescent="0.2">
      <c r="U36" s="77"/>
      <c r="V36" s="13"/>
      <c r="W36" s="78"/>
      <c r="X36" s="1"/>
      <c r="AA36" s="77"/>
      <c r="AB36" s="13"/>
      <c r="AC36" s="78"/>
      <c r="AD36" s="1"/>
      <c r="AG36" s="77"/>
      <c r="AH36" s="13"/>
      <c r="AI36" s="78"/>
      <c r="AJ36" s="1"/>
      <c r="AM36" s="77"/>
      <c r="AN36" s="13"/>
      <c r="AO36" s="78"/>
      <c r="AP36" s="1"/>
      <c r="AS36" s="77"/>
      <c r="AT36" s="13"/>
      <c r="AU36" s="78"/>
      <c r="AV36" s="1"/>
    </row>
    <row r="37" spans="2:54" x14ac:dyDescent="0.2">
      <c r="T37" t="s">
        <v>21</v>
      </c>
      <c r="U37" s="77"/>
      <c r="V37" s="19"/>
      <c r="W37" s="78"/>
      <c r="Z37" t="s">
        <v>21</v>
      </c>
      <c r="AA37" s="77"/>
      <c r="AB37" s="19"/>
      <c r="AC37" s="78"/>
      <c r="AF37" t="s">
        <v>21</v>
      </c>
      <c r="AG37" s="77"/>
      <c r="AH37" s="19"/>
      <c r="AI37" s="78"/>
      <c r="AL37" t="s">
        <v>21</v>
      </c>
      <c r="AM37" s="77"/>
      <c r="AN37" s="19"/>
      <c r="AO37" s="78"/>
      <c r="AR37" t="s">
        <v>21</v>
      </c>
      <c r="AS37" s="77"/>
      <c r="AT37" s="19"/>
      <c r="AU37" s="78"/>
    </row>
    <row r="38" spans="2:54" ht="13.5" thickBot="1" x14ac:dyDescent="0.25">
      <c r="T38" s="2">
        <f>T35</f>
        <v>1</v>
      </c>
      <c r="U38" s="79" t="s">
        <v>169</v>
      </c>
      <c r="V38" s="116">
        <f>IF(OR(AND(IF(X35,1,0),NOT(IF(V33,1,0)),NOT(IF(U33,1,0))),AND(NOT(IF(X35,1,0)),IF(V33,1,0),NOT(IF(U33,1,0))),AND(NOT(IF(X35,1,0)),NOT(IF(V33,1,0)),IF(U33,1,0)),AND(IF(X35,1,0),IF(V33,1,0),IF(U33,1,0))),1,0)</f>
        <v>1</v>
      </c>
      <c r="W38" s="81"/>
      <c r="Z38" s="2">
        <f>T38</f>
        <v>1</v>
      </c>
      <c r="AA38" s="79" t="s">
        <v>169</v>
      </c>
      <c r="AB38" s="116">
        <f>IF(OR(AND(IF(AD35,1,0),NOT(IF(AB33,1,0)),NOT(IF(AA33,1,0))),AND(NOT(IF(AD35,1,0)),IF(AB33,1,0),NOT(IF(AA33,1,0))),AND(NOT(IF(AD35,1,0)),NOT(IF(AB33,1,0)),IF(AA33,1,0)),AND(IF(AD35,1,0),IF(AB33,1,0),IF(AA33,1,0))),1,0)</f>
        <v>0</v>
      </c>
      <c r="AC38" s="81"/>
      <c r="AF38" s="2">
        <f>Z38</f>
        <v>1</v>
      </c>
      <c r="AG38" s="79" t="s">
        <v>169</v>
      </c>
      <c r="AH38" s="116">
        <f>IF(OR(AND(IF(AJ35,1,0),NOT(IF(AH33,1,0)),NOT(IF(AG33,1,0))),AND(NOT(IF(AJ35,1,0)),IF(AH33,1,0),NOT(IF(AG33,1,0))),AND(NOT(IF(AJ35,1,0)),NOT(IF(AH33,1,0)),IF(AG33,1,0)),AND(IF(AJ35,1,0),IF(AH33,1,0),IF(AG33,1,0))),1,0)</f>
        <v>1</v>
      </c>
      <c r="AI38" s="81"/>
      <c r="AL38" s="2">
        <f>AF38</f>
        <v>1</v>
      </c>
      <c r="AM38" s="79" t="s">
        <v>169</v>
      </c>
      <c r="AN38" s="116">
        <f>IF(OR(AND(IF(AP35,1,0),NOT(IF(AN33,1,0)),NOT(IF(AM33,1,0))),AND(NOT(IF(AP35,1,0)),IF(AN33,1,0),NOT(IF(AM33,1,0))),AND(NOT(IF(AP35,1,0)),NOT(IF(AN33,1,0)),IF(AM33,1,0)),AND(IF(AP35,1,0),IF(AN33,1,0),IF(AM33,1,0))),1,0)</f>
        <v>1</v>
      </c>
      <c r="AO38" s="81"/>
      <c r="AR38" s="2">
        <f>AL38</f>
        <v>1</v>
      </c>
      <c r="AS38" s="79" t="s">
        <v>169</v>
      </c>
      <c r="AT38" s="116">
        <f>IF(OR(AND(IF(AV35,1,0),NOT(IF(AT33,1,0)),NOT(IF(AS33,1,0))),AND(NOT(IF(AV35,1,0)),IF(AT33,1,0),NOT(IF(AS33,1,0))),AND(NOT(IF(AV35,1,0)),NOT(IF(AT33,1,0)),IF(AS33,1,0)),AND(IF(AV35,1,0),IF(AT33,1,0),IF(AS33,1,0))),1,0)</f>
        <v>1</v>
      </c>
      <c r="AU38" s="81"/>
    </row>
    <row r="39" spans="2:54" x14ac:dyDescent="0.2">
      <c r="T39" s="1"/>
      <c r="U39" s="32" t="s">
        <v>172</v>
      </c>
      <c r="V39" s="82">
        <f>IF(OR(AND(IF(T38,1,0),IF(V33,1,0)),AND(NOT(IF(T38,1,0)), OR(AND(IF(X35,1,0),NOT(IF(V33,1,0)),NOT(IF(U33,1,0))),AND(NOT(IF(X35,1,0)),IF(V33,1,0),NOT(IF(U33,1,0))),AND(NOT(IF(X35,1,0)),NOT(IF(V33,1,0)),IF(U33,1,0)),AND(IF(X35,1,0),IF(V33,1,0),IF(U33,1,0))) )),1,0)</f>
        <v>0</v>
      </c>
      <c r="W39" s="32"/>
      <c r="Z39" s="1"/>
      <c r="AA39" s="32" t="s">
        <v>172</v>
      </c>
      <c r="AB39" s="82">
        <f>IF(OR(AND(IF(Z38,1,0),IF(AB33,1,0)),AND(NOT(IF(Z38,1,0)), OR(AND(IF(AD35,1,0),NOT(IF(AB33,1,0)),NOT(IF(AA33,1,0))),AND(NOT(IF(AD35,1,0)),IF(AB33,1,0),NOT(IF(AA33,1,0))),AND(NOT(IF(AD35,1,0)),NOT(IF(AB33,1,0)),IF(AA33,1,0)),AND(IF(AD35,1,0),IF(AB33,1,0),IF(AA33,1,0))) )),1,0)</f>
        <v>0</v>
      </c>
      <c r="AC39" s="32"/>
      <c r="AF39" s="1"/>
      <c r="AG39" s="32" t="s">
        <v>172</v>
      </c>
      <c r="AH39" s="82">
        <f>IF(OR(AND(IF(AF38,1,0),IF(AH33,1,0)),AND(NOT(IF(AF38,1,0)), OR(AND(IF(AJ35,1,0),NOT(IF(AH33,1,0)),NOT(IF(AG33,1,0))),AND(NOT(IF(AJ35,1,0)),IF(AH33,1,0),NOT(IF(AG33,1,0))),AND(NOT(IF(AJ35,1,0)),NOT(IF(AH33,1,0)),IF(AG33,1,0)),AND(IF(AJ35,1,0),IF(AH33,1,0),IF(AG33,1,0))) )),1,0)</f>
        <v>1</v>
      </c>
      <c r="AI39" s="32"/>
      <c r="AL39" s="1"/>
      <c r="AM39" s="32" t="s">
        <v>172</v>
      </c>
      <c r="AN39" s="82">
        <f>IF(OR(AND(IF(AL38,1,0),IF(AN33,1,0)),AND(NOT(IF(AL38,1,0)), OR(AND(IF(AP35,1,0),NOT(IF(AN33,1,0)),NOT(IF(AM33,1,0))),AND(NOT(IF(AP35,1,0)),IF(AN33,1,0),NOT(IF(AM33,1,0))),AND(NOT(IF(AP35,1,0)),NOT(IF(AN33,1,0)),IF(AM33,1,0)),AND(IF(AP35,1,0),IF(AN33,1,0),IF(AM33,1,0))) )),1,0)</f>
        <v>0</v>
      </c>
      <c r="AO39" s="32"/>
      <c r="AR39" s="1"/>
      <c r="AS39" s="32" t="s">
        <v>172</v>
      </c>
      <c r="AT39" s="82">
        <f>IF(OR(AND(IF(AR38,1,0),IF(AT33,1,0)),AND(NOT(IF(AR38,1,0)), OR(AND(IF(AV35,1,0),NOT(IF(AT33,1,0)),NOT(IF(AS33,1,0))),AND(NOT(IF(AV35,1,0)),IF(AT33,1,0),NOT(IF(AS33,1,0))),AND(NOT(IF(AV35,1,0)),NOT(IF(AT33,1,0)),IF(AS33,1,0)),AND(IF(AV35,1,0),IF(AT33,1,0),IF(AS33,1,0))) )),1,0)</f>
        <v>0</v>
      </c>
      <c r="AU39" s="32"/>
    </row>
    <row r="40" spans="2:54" x14ac:dyDescent="0.2">
      <c r="C40" s="51"/>
      <c r="D40" s="46"/>
      <c r="E40" s="46"/>
      <c r="F40" s="46"/>
      <c r="G40" s="46"/>
      <c r="H40" s="46"/>
      <c r="I40" s="46"/>
      <c r="J40" s="46"/>
      <c r="K40" s="51"/>
      <c r="S40" s="1" t="s">
        <v>16</v>
      </c>
      <c r="T40" s="2">
        <f>T35</f>
        <v>1</v>
      </c>
      <c r="U40" s="1"/>
    </row>
    <row r="41" spans="2:54" x14ac:dyDescent="0.2">
      <c r="C41" s="26"/>
      <c r="D41" s="49"/>
      <c r="E41" s="20"/>
      <c r="F41" s="20"/>
      <c r="G41" s="20"/>
      <c r="H41" s="21"/>
      <c r="I41" s="21"/>
      <c r="J41" s="21"/>
      <c r="K41" s="26"/>
      <c r="S41" s="23"/>
      <c r="T41" s="24" t="s">
        <v>199</v>
      </c>
      <c r="U41" s="25"/>
      <c r="AA41" s="117">
        <v>0</v>
      </c>
    </row>
    <row r="42" spans="2:54" x14ac:dyDescent="0.2">
      <c r="C42" s="26"/>
      <c r="D42" s="49"/>
      <c r="E42" s="20"/>
      <c r="F42" s="20"/>
      <c r="G42" s="20"/>
      <c r="H42" s="21"/>
      <c r="I42" s="21"/>
      <c r="J42" s="21"/>
      <c r="K42" s="26"/>
      <c r="S42" s="1" t="s">
        <v>15</v>
      </c>
      <c r="T42" s="18">
        <f>IF(NOT(IF(T40,1,0)),1,0)</f>
        <v>0</v>
      </c>
      <c r="U42" s="1"/>
    </row>
    <row r="43" spans="2:54" x14ac:dyDescent="0.2">
      <c r="C43" s="26"/>
      <c r="D43" s="49"/>
      <c r="E43" s="20"/>
      <c r="F43" s="20"/>
      <c r="G43" s="20"/>
      <c r="H43" s="21"/>
      <c r="I43" s="21"/>
      <c r="J43" s="21"/>
      <c r="K43" s="26"/>
      <c r="AA43" t="s">
        <v>27</v>
      </c>
      <c r="AB43" t="s">
        <v>22</v>
      </c>
      <c r="AG43" t="s">
        <v>27</v>
      </c>
      <c r="AH43" t="s">
        <v>22</v>
      </c>
      <c r="AM43" t="s">
        <v>27</v>
      </c>
      <c r="AN43" t="s">
        <v>22</v>
      </c>
      <c r="AS43" t="s">
        <v>27</v>
      </c>
      <c r="AT43" t="s">
        <v>22</v>
      </c>
      <c r="AY43" t="s">
        <v>27</v>
      </c>
      <c r="AZ43" t="s">
        <v>22</v>
      </c>
      <c r="BB43" s="117">
        <v>0</v>
      </c>
    </row>
    <row r="44" spans="2:54" ht="13.5" thickBot="1" x14ac:dyDescent="0.25">
      <c r="C44" s="26"/>
      <c r="D44" s="49"/>
      <c r="E44" s="20"/>
      <c r="F44" s="20"/>
      <c r="G44" s="20"/>
      <c r="H44" s="21"/>
      <c r="I44" s="21"/>
      <c r="J44" s="21"/>
      <c r="K44" s="26"/>
      <c r="AA44" s="2">
        <f>AA41</f>
        <v>0</v>
      </c>
      <c r="AB44" s="2">
        <f>AB39</f>
        <v>0</v>
      </c>
      <c r="AG44" s="2">
        <f>AA33</f>
        <v>1</v>
      </c>
      <c r="AH44" s="2">
        <f>AH39</f>
        <v>1</v>
      </c>
      <c r="AM44" s="2">
        <f>AG33</f>
        <v>1</v>
      </c>
      <c r="AN44" s="2">
        <f>AN39</f>
        <v>0</v>
      </c>
      <c r="AS44" s="2">
        <f>AM33</f>
        <v>0</v>
      </c>
      <c r="AT44" s="2">
        <f>AT39</f>
        <v>0</v>
      </c>
      <c r="AY44" s="2">
        <f>AS33</f>
        <v>1</v>
      </c>
      <c r="AZ44" s="2">
        <f>AZ6</f>
        <v>0</v>
      </c>
    </row>
    <row r="45" spans="2:54" x14ac:dyDescent="0.2">
      <c r="C45" s="26"/>
      <c r="D45" s="49"/>
      <c r="E45" s="20"/>
      <c r="F45" s="20"/>
      <c r="G45" s="20"/>
      <c r="H45" s="21"/>
      <c r="I45" s="21"/>
      <c r="J45" s="21"/>
      <c r="K45" s="26"/>
      <c r="Z45" t="s">
        <v>117</v>
      </c>
      <c r="AA45" s="74"/>
      <c r="AB45" s="75"/>
      <c r="AC45" s="76"/>
      <c r="AD45" t="s">
        <v>116</v>
      </c>
      <c r="AF45" t="s">
        <v>117</v>
      </c>
      <c r="AG45" s="74"/>
      <c r="AH45" s="75"/>
      <c r="AI45" s="76"/>
      <c r="AJ45" t="s">
        <v>116</v>
      </c>
      <c r="AL45" t="s">
        <v>117</v>
      </c>
      <c r="AM45" s="74"/>
      <c r="AN45" s="75"/>
      <c r="AO45" s="76"/>
      <c r="AP45" t="s">
        <v>116</v>
      </c>
      <c r="AR45" t="s">
        <v>117</v>
      </c>
      <c r="AS45" s="74"/>
      <c r="AT45" s="75"/>
      <c r="AU45" s="76"/>
      <c r="AV45" t="s">
        <v>116</v>
      </c>
      <c r="AX45" t="s">
        <v>117</v>
      </c>
      <c r="AY45" s="74"/>
      <c r="AZ45" s="75"/>
      <c r="BA45" s="76"/>
      <c r="BB45" t="s">
        <v>116</v>
      </c>
    </row>
    <row r="46" spans="2:54" x14ac:dyDescent="0.2">
      <c r="C46" s="26"/>
      <c r="D46" s="49"/>
      <c r="E46" s="20"/>
      <c r="F46" s="20"/>
      <c r="G46" s="20"/>
      <c r="H46" s="21"/>
      <c r="I46" s="21"/>
      <c r="J46" s="21"/>
      <c r="K46" s="26"/>
      <c r="Z46" s="121">
        <f>IF(OR(AND(NOT(IF(AB44,1,0)),(IF(AA44,1,0))),AND(NOT( OR(AND(IF(AB44,1,0),NOT(IF(AA44,1,0))), AND(NOT(IF(AB44,1,0)),IF(AA44,1,0))) ),(IF(AD46,1,0)))),1,0)</f>
        <v>1</v>
      </c>
      <c r="AA46" s="77"/>
      <c r="AB46" s="13" t="s">
        <v>128</v>
      </c>
      <c r="AC46" s="78"/>
      <c r="AD46" s="2">
        <f>AF46</f>
        <v>1</v>
      </c>
      <c r="AF46" s="121">
        <f>IF(OR(AND(NOT(IF(AH44,1,0)),(IF(AG44,1,0))),AND(NOT( OR(AND(IF(AH44,1,0),NOT(IF(AG44,1,0))), AND(NOT(IF(AH44,1,0)),IF(AG44,1,0))) ),(IF(AJ46,1,0)))),1,0)</f>
        <v>1</v>
      </c>
      <c r="AG46" s="77"/>
      <c r="AH46" s="13" t="s">
        <v>128</v>
      </c>
      <c r="AI46" s="78"/>
      <c r="AJ46" s="2">
        <f>AL46</f>
        <v>1</v>
      </c>
      <c r="AL46" s="121">
        <f>IF(OR(AND(NOT(IF(AN44,1,0)),(IF(AM44,1,0))),AND(NOT( OR(AND(IF(AN44,1,0),NOT(IF(AM44,1,0))), AND(NOT(IF(AN44,1,0)),IF(AM44,1,0))) ),(IF(AP46,1,0)))),1,0)</f>
        <v>1</v>
      </c>
      <c r="AM46" s="77"/>
      <c r="AN46" s="13" t="s">
        <v>128</v>
      </c>
      <c r="AO46" s="78"/>
      <c r="AP46" s="2">
        <f>AR46</f>
        <v>1</v>
      </c>
      <c r="AR46" s="121">
        <f>IF(OR(AND(NOT(IF(AT44,1,0)),(IF(AS44,1,0))),AND(NOT( OR(AND(IF(AT44,1,0),NOT(IF(AS44,1,0))), AND(NOT(IF(AT44,1,0)),IF(AS44,1,0))) ),(IF(AV46,1,0)))),1,0)</f>
        <v>1</v>
      </c>
      <c r="AS46" s="77"/>
      <c r="AT46" s="13" t="s">
        <v>128</v>
      </c>
      <c r="AU46" s="78"/>
      <c r="AV46" s="2">
        <f>AX46</f>
        <v>1</v>
      </c>
      <c r="AX46" s="121">
        <f>IF(OR(AND(NOT(IF(AZ44,1,0)),(IF(AY44,1,0))),AND(NOT( OR(AND(IF(AZ44,1,0),NOT(IF(AY44,1,0))), AND(NOT(IF(AZ44,1,0)),IF(AY44,1,0))) ),(IF(BB46,1,0)))),1,0)</f>
        <v>1</v>
      </c>
      <c r="AY46" s="77"/>
      <c r="AZ46" s="13" t="s">
        <v>128</v>
      </c>
      <c r="BA46" s="78"/>
      <c r="BB46" s="2">
        <f>BB43</f>
        <v>0</v>
      </c>
    </row>
    <row r="47" spans="2:54" x14ac:dyDescent="0.2">
      <c r="C47" s="26"/>
      <c r="D47" s="49"/>
      <c r="E47" s="20"/>
      <c r="F47" s="20"/>
      <c r="G47" s="20"/>
      <c r="H47" s="21"/>
      <c r="I47" s="21"/>
      <c r="J47" s="21"/>
      <c r="K47" s="26"/>
      <c r="AA47" s="77"/>
      <c r="AB47" s="13"/>
      <c r="AC47" s="78"/>
      <c r="AD47" s="1"/>
      <c r="AG47" s="77"/>
      <c r="AH47" s="13"/>
      <c r="AI47" s="78"/>
      <c r="AJ47" s="1"/>
      <c r="AM47" s="77"/>
      <c r="AN47" s="13"/>
      <c r="AO47" s="78"/>
      <c r="AP47" s="1"/>
      <c r="AS47" s="77"/>
      <c r="AT47" s="13"/>
      <c r="AU47" s="78"/>
      <c r="AV47" s="1"/>
      <c r="AY47" s="77"/>
      <c r="AZ47" s="13"/>
      <c r="BA47" s="78"/>
      <c r="BB47" s="1"/>
    </row>
    <row r="48" spans="2:54" x14ac:dyDescent="0.2">
      <c r="C48" s="26"/>
      <c r="D48" s="49"/>
      <c r="E48" s="20"/>
      <c r="F48" s="20"/>
      <c r="G48" s="20"/>
      <c r="H48" s="21"/>
      <c r="I48" s="21"/>
      <c r="J48" s="21"/>
      <c r="K48" s="26"/>
      <c r="Z48" t="s">
        <v>21</v>
      </c>
      <c r="AA48" s="77"/>
      <c r="AB48" s="19"/>
      <c r="AC48" s="78"/>
      <c r="AF48" t="s">
        <v>21</v>
      </c>
      <c r="AG48" s="77"/>
      <c r="AH48" s="19"/>
      <c r="AI48" s="78"/>
      <c r="AL48" t="s">
        <v>21</v>
      </c>
      <c r="AM48" s="77"/>
      <c r="AN48" s="19"/>
      <c r="AO48" s="78"/>
      <c r="AR48" t="s">
        <v>21</v>
      </c>
      <c r="AS48" s="77"/>
      <c r="AT48" s="19"/>
      <c r="AU48" s="78"/>
      <c r="AX48" t="s">
        <v>21</v>
      </c>
      <c r="AY48" s="77"/>
      <c r="AZ48" s="19"/>
      <c r="BA48" s="78"/>
    </row>
    <row r="49" spans="3:60" ht="13.5" thickBot="1" x14ac:dyDescent="0.25">
      <c r="C49" s="26"/>
      <c r="D49" s="49"/>
      <c r="E49" s="20"/>
      <c r="F49" s="20"/>
      <c r="G49" s="20"/>
      <c r="H49" s="21"/>
      <c r="I49" s="21"/>
      <c r="J49" s="21"/>
      <c r="K49" s="26"/>
      <c r="Z49" s="2">
        <f>Z46</f>
        <v>1</v>
      </c>
      <c r="AA49" s="79" t="s">
        <v>169</v>
      </c>
      <c r="AB49" s="116">
        <f>IF(OR(AND(IF(AD46,1,0),NOT(IF(AB44,1,0)),NOT(IF(AA44,1,0))),AND(NOT(IF(AD46,1,0)),IF(AB44,1,0),NOT(IF(AA44,1,0))),AND(NOT(IF(AD46,1,0)),NOT(IF(AB44,1,0)),IF(AA44,1,0)),AND(IF(AD46,1,0),IF(AB44,1,0),IF(AA44,1,0))),1,0)</f>
        <v>1</v>
      </c>
      <c r="AC49" s="81"/>
      <c r="AF49" s="2">
        <f>Z49</f>
        <v>1</v>
      </c>
      <c r="AG49" s="79" t="s">
        <v>169</v>
      </c>
      <c r="AH49" s="116">
        <f>IF(OR(AND(IF(AJ46,1,0),NOT(IF(AH44,1,0)),NOT(IF(AG44,1,0))),AND(NOT(IF(AJ46,1,0)),IF(AH44,1,0),NOT(IF(AG44,1,0))),AND(NOT(IF(AJ46,1,0)),NOT(IF(AH44,1,0)),IF(AG44,1,0)),AND(IF(AJ46,1,0),IF(AH44,1,0),IF(AG44,1,0))),1,0)</f>
        <v>1</v>
      </c>
      <c r="AI49" s="81"/>
      <c r="AL49" s="2">
        <f>AF49</f>
        <v>1</v>
      </c>
      <c r="AM49" s="79" t="s">
        <v>169</v>
      </c>
      <c r="AN49" s="116">
        <f>IF(OR(AND(IF(AP46,1,0),NOT(IF(AN44,1,0)),NOT(IF(AM44,1,0))),AND(NOT(IF(AP46,1,0)),IF(AN44,1,0),NOT(IF(AM44,1,0))),AND(NOT(IF(AP46,1,0)),NOT(IF(AN44,1,0)),IF(AM44,1,0)),AND(IF(AP46,1,0),IF(AN44,1,0),IF(AM44,1,0))),1,0)</f>
        <v>0</v>
      </c>
      <c r="AO49" s="81"/>
      <c r="AR49" s="2">
        <f>AL49</f>
        <v>1</v>
      </c>
      <c r="AS49" s="79" t="s">
        <v>169</v>
      </c>
      <c r="AT49" s="116">
        <f>IF(OR(AND(IF(AV46,1,0),NOT(IF(AT44,1,0)),NOT(IF(AS44,1,0))),AND(NOT(IF(AV46,1,0)),IF(AT44,1,0),NOT(IF(AS44,1,0))),AND(NOT(IF(AV46,1,0)),NOT(IF(AT44,1,0)),IF(AS44,1,0)),AND(IF(AV46,1,0),IF(AT44,1,0),IF(AS44,1,0))),1,0)</f>
        <v>1</v>
      </c>
      <c r="AU49" s="81"/>
      <c r="AX49" s="2">
        <f>AR49</f>
        <v>1</v>
      </c>
      <c r="AY49" s="79" t="s">
        <v>169</v>
      </c>
      <c r="AZ49" s="116">
        <f>IF(OR(AND(IF(BB46,1,0),NOT(IF(AZ44,1,0)),NOT(IF(AY44,1,0))),AND(NOT(IF(BB46,1,0)),IF(AZ44,1,0),NOT(IF(AY44,1,0))),AND(NOT(IF(BB46,1,0)),NOT(IF(AZ44,1,0)),IF(AY44,1,0)),AND(IF(BB46,1,0),IF(AZ44,1,0),IF(AY44,1,0))),1,0)</f>
        <v>1</v>
      </c>
      <c r="BA49" s="81"/>
    </row>
    <row r="50" spans="3:60" x14ac:dyDescent="0.2">
      <c r="C50" s="26"/>
      <c r="D50" s="49"/>
      <c r="E50" s="20"/>
      <c r="F50" s="20"/>
      <c r="G50" s="20"/>
      <c r="H50" s="21"/>
      <c r="I50" s="21"/>
      <c r="J50" s="21"/>
      <c r="K50" s="26"/>
      <c r="Z50" s="1"/>
      <c r="AA50" s="32" t="s">
        <v>172</v>
      </c>
      <c r="AB50" s="82">
        <f>IF(OR(AND(IF(Z49,1,0),IF(AB44,1,0)),AND(NOT(IF(Z49,1,0)), OR(AND(IF(AD46,1,0),NOT(IF(AB44,1,0)),NOT(IF(AA44,1,0))),AND(NOT(IF(AD46,1,0)),IF(AB44,1,0),NOT(IF(AA44,1,0))),AND(NOT(IF(AD46,1,0)),NOT(IF(AB44,1,0)),IF(AA44,1,0)),AND(IF(AD46,1,0),IF(AB44,1,0),IF(AA44,1,0))) )),1,0)</f>
        <v>0</v>
      </c>
      <c r="AC50" s="32"/>
      <c r="AF50" s="1"/>
      <c r="AG50" s="32" t="s">
        <v>172</v>
      </c>
      <c r="AH50" s="82">
        <f>IF(OR(AND(IF(AF49,1,0),IF(AH44,1,0)),AND(NOT(IF(AF49,1,0)), OR(AND(IF(AJ46,1,0),NOT(IF(AH44,1,0)),NOT(IF(AG44,1,0))),AND(NOT(IF(AJ46,1,0)),IF(AH44,1,0),NOT(IF(AG44,1,0))),AND(NOT(IF(AJ46,1,0)),NOT(IF(AH44,1,0)),IF(AG44,1,0)),AND(IF(AJ46,1,0),IF(AH44,1,0),IF(AG44,1,0))) )),1,0)</f>
        <v>1</v>
      </c>
      <c r="AI50" s="32"/>
      <c r="AL50" s="1"/>
      <c r="AM50" s="32" t="s">
        <v>172</v>
      </c>
      <c r="AN50" s="82">
        <f>IF(OR(AND(IF(AL49,1,0),IF(AN44,1,0)),AND(NOT(IF(AL49,1,0)), OR(AND(IF(AP46,1,0),NOT(IF(AN44,1,0)),NOT(IF(AM44,1,0))),AND(NOT(IF(AP46,1,0)),IF(AN44,1,0),NOT(IF(AM44,1,0))),AND(NOT(IF(AP46,1,0)),NOT(IF(AN44,1,0)),IF(AM44,1,0)),AND(IF(AP46,1,0),IF(AN44,1,0),IF(AM44,1,0))) )),1,0)</f>
        <v>0</v>
      </c>
      <c r="AO50" s="32"/>
      <c r="AR50" s="1"/>
      <c r="AS50" s="32" t="s">
        <v>172</v>
      </c>
      <c r="AT50" s="82">
        <f>IF(OR(AND(IF(AR49,1,0),IF(AT44,1,0)),AND(NOT(IF(AR49,1,0)), OR(AND(IF(AV46,1,0),NOT(IF(AT44,1,0)),NOT(IF(AS44,1,0))),AND(NOT(IF(AV46,1,0)),IF(AT44,1,0),NOT(IF(AS44,1,0))),AND(NOT(IF(AV46,1,0)),NOT(IF(AT44,1,0)),IF(AS44,1,0)),AND(IF(AV46,1,0),IF(AT44,1,0),IF(AS44,1,0))) )),1,0)</f>
        <v>0</v>
      </c>
      <c r="AU50" s="32"/>
      <c r="AX50" s="1"/>
      <c r="AY50" s="32" t="s">
        <v>172</v>
      </c>
      <c r="AZ50" s="82">
        <f>IF(OR(AND(IF(AX49,1,0),IF(AZ44,1,0)),AND(NOT(IF(AX49,1,0)), OR(AND(IF(BB46,1,0),NOT(IF(AZ44,1,0)),NOT(IF(AY44,1,0))),AND(NOT(IF(BB46,1,0)),IF(AZ44,1,0),NOT(IF(AY44,1,0))),AND(NOT(IF(BB46,1,0)),NOT(IF(AZ44,1,0)),IF(AY44,1,0)),AND(IF(BB46,1,0),IF(AZ44,1,0),IF(AY44,1,0))) )),1,0)</f>
        <v>0</v>
      </c>
      <c r="BA50" s="32"/>
    </row>
    <row r="51" spans="3:60" x14ac:dyDescent="0.2">
      <c r="C51" s="26"/>
      <c r="D51" s="49"/>
      <c r="E51" s="20"/>
      <c r="F51" s="20"/>
      <c r="G51" s="20"/>
      <c r="H51" s="21"/>
      <c r="I51" s="21"/>
      <c r="J51" s="21"/>
      <c r="K51" s="26"/>
      <c r="Y51" s="1" t="s">
        <v>16</v>
      </c>
      <c r="Z51" s="2">
        <f>Z46</f>
        <v>1</v>
      </c>
      <c r="AA51" s="1"/>
    </row>
    <row r="52" spans="3:60" x14ac:dyDescent="0.2">
      <c r="C52" s="26"/>
      <c r="D52" s="49"/>
      <c r="E52" s="20"/>
      <c r="F52" s="20"/>
      <c r="G52" s="20"/>
      <c r="H52" s="21"/>
      <c r="I52" s="21"/>
      <c r="J52" s="21"/>
      <c r="K52" s="26"/>
      <c r="Y52" s="23"/>
      <c r="Z52" s="24" t="s">
        <v>200</v>
      </c>
      <c r="AA52" s="25"/>
      <c r="AG52" s="117">
        <v>0</v>
      </c>
    </row>
    <row r="53" spans="3:60" x14ac:dyDescent="0.2">
      <c r="C53" s="26"/>
      <c r="D53" s="49"/>
      <c r="E53" s="20"/>
      <c r="F53" s="20"/>
      <c r="G53" s="20"/>
      <c r="H53" s="21"/>
      <c r="I53" s="21"/>
      <c r="J53" s="21"/>
      <c r="K53" s="26"/>
      <c r="Y53" s="1" t="s">
        <v>15</v>
      </c>
      <c r="Z53" s="18">
        <f>IF(NOT(IF(Z51,1,0)),1,0)</f>
        <v>0</v>
      </c>
      <c r="AA53" s="1"/>
    </row>
    <row r="54" spans="3:60" x14ac:dyDescent="0.2">
      <c r="C54" s="26"/>
      <c r="D54" s="49"/>
      <c r="E54" s="20"/>
      <c r="F54" s="20"/>
      <c r="G54" s="20"/>
      <c r="H54" s="21"/>
      <c r="I54" s="21"/>
      <c r="J54" s="21"/>
      <c r="K54" s="26"/>
      <c r="AG54" t="s">
        <v>27</v>
      </c>
      <c r="AH54" t="s">
        <v>22</v>
      </c>
      <c r="AM54" t="s">
        <v>27</v>
      </c>
      <c r="AN54" t="s">
        <v>22</v>
      </c>
      <c r="AS54" t="s">
        <v>27</v>
      </c>
      <c r="AT54" t="s">
        <v>22</v>
      </c>
      <c r="AY54" t="s">
        <v>27</v>
      </c>
      <c r="AZ54" t="s">
        <v>22</v>
      </c>
      <c r="BE54" t="s">
        <v>27</v>
      </c>
      <c r="BF54" t="s">
        <v>22</v>
      </c>
      <c r="BH54" s="117">
        <v>0</v>
      </c>
    </row>
    <row r="55" spans="3:60" ht="13.5" thickBot="1" x14ac:dyDescent="0.25">
      <c r="C55" s="26"/>
      <c r="D55" s="49"/>
      <c r="E55" s="20"/>
      <c r="F55" s="20"/>
      <c r="G55" s="20"/>
      <c r="H55" s="21"/>
      <c r="I55" s="21"/>
      <c r="J55" s="21"/>
      <c r="K55" s="26"/>
      <c r="AG55" s="2">
        <f>AG52</f>
        <v>0</v>
      </c>
      <c r="AH55" s="2">
        <f>AH50</f>
        <v>1</v>
      </c>
      <c r="AM55" s="2">
        <f>AG44</f>
        <v>1</v>
      </c>
      <c r="AN55" s="2">
        <f>AN50</f>
        <v>0</v>
      </c>
      <c r="AS55" s="2">
        <f>AM44</f>
        <v>1</v>
      </c>
      <c r="AT55" s="2">
        <f>AT50</f>
        <v>0</v>
      </c>
      <c r="AY55" s="2">
        <f>AS44</f>
        <v>0</v>
      </c>
      <c r="AZ55" s="2">
        <f>AZ50</f>
        <v>0</v>
      </c>
      <c r="BE55" s="2">
        <f>AY44</f>
        <v>1</v>
      </c>
      <c r="BF55" s="2">
        <f>BF6</f>
        <v>0</v>
      </c>
    </row>
    <row r="56" spans="3:60" x14ac:dyDescent="0.2">
      <c r="C56" s="26"/>
      <c r="D56" s="49"/>
      <c r="E56" s="20"/>
      <c r="F56" s="20"/>
      <c r="G56" s="20"/>
      <c r="H56" s="21"/>
      <c r="I56" s="21"/>
      <c r="J56" s="21"/>
      <c r="K56" s="26"/>
      <c r="AF56" t="s">
        <v>117</v>
      </c>
      <c r="AG56" s="74"/>
      <c r="AH56" s="75"/>
      <c r="AI56" s="76"/>
      <c r="AJ56" t="s">
        <v>116</v>
      </c>
      <c r="AL56" t="s">
        <v>117</v>
      </c>
      <c r="AM56" s="74"/>
      <c r="AN56" s="75"/>
      <c r="AO56" s="76"/>
      <c r="AP56" t="s">
        <v>116</v>
      </c>
      <c r="AR56" t="s">
        <v>117</v>
      </c>
      <c r="AS56" s="74"/>
      <c r="AT56" s="75"/>
      <c r="AU56" s="76"/>
      <c r="AV56" t="s">
        <v>116</v>
      </c>
      <c r="AX56" t="s">
        <v>117</v>
      </c>
      <c r="AY56" s="74"/>
      <c r="AZ56" s="75"/>
      <c r="BA56" s="76"/>
      <c r="BB56" t="s">
        <v>116</v>
      </c>
      <c r="BD56" t="s">
        <v>117</v>
      </c>
      <c r="BE56" s="74"/>
      <c r="BF56" s="75"/>
      <c r="BG56" s="76"/>
      <c r="BH56" t="s">
        <v>116</v>
      </c>
    </row>
    <row r="57" spans="3:60" x14ac:dyDescent="0.2">
      <c r="AF57" s="121">
        <f>IF(OR(AND(NOT(IF(AH55,1,0)),(IF(AG55,1,0))),AND(NOT( OR(AND(IF(AH55,1,0),NOT(IF(AG55,1,0))), AND(NOT(IF(AH55,1,0)),IF(AG55,1,0))) ),(IF(AJ57,1,0)))),1,0)</f>
        <v>0</v>
      </c>
      <c r="AG57" s="77"/>
      <c r="AH57" s="13" t="s">
        <v>128</v>
      </c>
      <c r="AI57" s="78"/>
      <c r="AJ57" s="2">
        <f>AL57</f>
        <v>1</v>
      </c>
      <c r="AL57" s="121">
        <f>IF(OR(AND(NOT(IF(AN55,1,0)),(IF(AM55,1,0))),AND(NOT( OR(AND(IF(AN55,1,0),NOT(IF(AM55,1,0))), AND(NOT(IF(AN55,1,0)),IF(AM55,1,0))) ),(IF(AP57,1,0)))),1,0)</f>
        <v>1</v>
      </c>
      <c r="AM57" s="77"/>
      <c r="AN57" s="13" t="s">
        <v>128</v>
      </c>
      <c r="AO57" s="78"/>
      <c r="AP57" s="2">
        <f>AR57</f>
        <v>1</v>
      </c>
      <c r="AR57" s="121">
        <f>IF(OR(AND(NOT(IF(AT55,1,0)),(IF(AS55,1,0))),AND(NOT( OR(AND(IF(AT55,1,0),NOT(IF(AS55,1,0))), AND(NOT(IF(AT55,1,0)),IF(AS55,1,0))) ),(IF(AV57,1,0)))),1,0)</f>
        <v>1</v>
      </c>
      <c r="AS57" s="77"/>
      <c r="AT57" s="13" t="s">
        <v>128</v>
      </c>
      <c r="AU57" s="78"/>
      <c r="AV57" s="2">
        <f>AX57</f>
        <v>1</v>
      </c>
      <c r="AX57" s="121">
        <f>IF(OR(AND(NOT(IF(AZ55,1,0)),(IF(AY55,1,0))),AND(NOT( OR(AND(IF(AZ55,1,0),NOT(IF(AY55,1,0))), AND(NOT(IF(AZ55,1,0)),IF(AY55,1,0))) ),(IF(BB57,1,0)))),1,0)</f>
        <v>1</v>
      </c>
      <c r="AY57" s="77"/>
      <c r="AZ57" s="13" t="s">
        <v>128</v>
      </c>
      <c r="BA57" s="78"/>
      <c r="BB57" s="2">
        <f>BD57</f>
        <v>1</v>
      </c>
      <c r="BD57" s="121">
        <f>IF(OR(AND(NOT(IF(BF55,1,0)),(IF(BE55,1,0))),AND(NOT( OR(AND(IF(BF55,1,0),NOT(IF(BE55,1,0))), AND(NOT(IF(BF55,1,0)),IF(BE55,1,0))) ),(IF(BH57,1,0)))),1,0)</f>
        <v>1</v>
      </c>
      <c r="BE57" s="77"/>
      <c r="BF57" s="13" t="s">
        <v>128</v>
      </c>
      <c r="BG57" s="78"/>
      <c r="BH57" s="2">
        <f>BH54</f>
        <v>0</v>
      </c>
    </row>
    <row r="58" spans="3:60" x14ac:dyDescent="0.2">
      <c r="AG58" s="77"/>
      <c r="AH58" s="13"/>
      <c r="AI58" s="78"/>
      <c r="AJ58" s="1"/>
      <c r="AM58" s="77"/>
      <c r="AN58" s="13"/>
      <c r="AO58" s="78"/>
      <c r="AP58" s="1"/>
      <c r="AS58" s="77"/>
      <c r="AT58" s="13"/>
      <c r="AU58" s="78"/>
      <c r="AV58" s="1"/>
      <c r="AY58" s="77"/>
      <c r="AZ58" s="13"/>
      <c r="BA58" s="78"/>
      <c r="BB58" s="1"/>
      <c r="BE58" s="77"/>
      <c r="BF58" s="13"/>
      <c r="BG58" s="78"/>
      <c r="BH58" s="1"/>
    </row>
    <row r="59" spans="3:60" x14ac:dyDescent="0.2">
      <c r="AF59" t="s">
        <v>21</v>
      </c>
      <c r="AG59" s="77"/>
      <c r="AH59" s="19"/>
      <c r="AI59" s="78"/>
      <c r="AL59" t="s">
        <v>21</v>
      </c>
      <c r="AM59" s="77"/>
      <c r="AN59" s="19"/>
      <c r="AO59" s="78"/>
      <c r="AR59" t="s">
        <v>21</v>
      </c>
      <c r="AS59" s="77"/>
      <c r="AT59" s="19"/>
      <c r="AU59" s="78"/>
      <c r="AX59" t="s">
        <v>21</v>
      </c>
      <c r="AY59" s="77"/>
      <c r="AZ59" s="19"/>
      <c r="BA59" s="78"/>
      <c r="BD59" t="s">
        <v>21</v>
      </c>
      <c r="BE59" s="77"/>
      <c r="BF59" s="19"/>
      <c r="BG59" s="78"/>
    </row>
    <row r="60" spans="3:60" ht="13.5" thickBot="1" x14ac:dyDescent="0.25">
      <c r="AF60" s="2">
        <f>AF57</f>
        <v>0</v>
      </c>
      <c r="AG60" s="79" t="s">
        <v>169</v>
      </c>
      <c r="AH60" s="116">
        <f>IF(OR(AND(IF(AJ57,1,0),NOT(IF(AH55,1,0)),NOT(IF(AG55,1,0))),AND(NOT(IF(AJ57,1,0)),IF(AH55,1,0),NOT(IF(AG55,1,0))),AND(NOT(IF(AJ57,1,0)),NOT(IF(AH55,1,0)),IF(AG55,1,0)),AND(IF(AJ57,1,0),IF(AH55,1,0),IF(AG55,1,0))),1,0)</f>
        <v>0</v>
      </c>
      <c r="AI60" s="81"/>
      <c r="AL60" s="2">
        <f>AF60</f>
        <v>0</v>
      </c>
      <c r="AM60" s="79" t="s">
        <v>169</v>
      </c>
      <c r="AN60" s="116">
        <f>IF(OR(AND(IF(AP57,1,0),NOT(IF(AN55,1,0)),NOT(IF(AM55,1,0))),AND(NOT(IF(AP57,1,0)),IF(AN55,1,0),NOT(IF(AM55,1,0))),AND(NOT(IF(AP57,1,0)),NOT(IF(AN55,1,0)),IF(AM55,1,0)),AND(IF(AP57,1,0),IF(AN55,1,0),IF(AM55,1,0))),1,0)</f>
        <v>0</v>
      </c>
      <c r="AO60" s="81"/>
      <c r="AR60" s="2">
        <f>AL60</f>
        <v>0</v>
      </c>
      <c r="AS60" s="79" t="s">
        <v>169</v>
      </c>
      <c r="AT60" s="116">
        <f>IF(OR(AND(IF(AV57,1,0),NOT(IF(AT55,1,0)),NOT(IF(AS55,1,0))),AND(NOT(IF(AV57,1,0)),IF(AT55,1,0),NOT(IF(AS55,1,0))),AND(NOT(IF(AV57,1,0)),NOT(IF(AT55,1,0)),IF(AS55,1,0)),AND(IF(AV57,1,0),IF(AT55,1,0),IF(AS55,1,0))),1,0)</f>
        <v>0</v>
      </c>
      <c r="AU60" s="81"/>
      <c r="AX60" s="2">
        <f>AR60</f>
        <v>0</v>
      </c>
      <c r="AY60" s="79" t="s">
        <v>169</v>
      </c>
      <c r="AZ60" s="116">
        <f>IF(OR(AND(IF(BB57,1,0),NOT(IF(AZ55,1,0)),NOT(IF(AY55,1,0))),AND(NOT(IF(BB57,1,0)),IF(AZ55,1,0),NOT(IF(AY55,1,0))),AND(NOT(IF(BB57,1,0)),NOT(IF(AZ55,1,0)),IF(AY55,1,0)),AND(IF(BB57,1,0),IF(AZ55,1,0),IF(AY55,1,0))),1,0)</f>
        <v>1</v>
      </c>
      <c r="BA60" s="81"/>
      <c r="BD60" s="2">
        <f>AX60</f>
        <v>0</v>
      </c>
      <c r="BE60" s="79" t="s">
        <v>169</v>
      </c>
      <c r="BF60" s="116">
        <f>IF(OR(AND(IF(BH57,1,0),NOT(IF(BF55,1,0)),NOT(IF(BE55,1,0))),AND(NOT(IF(BH57,1,0)),IF(BF55,1,0),NOT(IF(BE55,1,0))),AND(NOT(IF(BH57,1,0)),NOT(IF(BF55,1,0)),IF(BE55,1,0)),AND(IF(BH57,1,0),IF(BF55,1,0),IF(BE55,1,0))),1,0)</f>
        <v>1</v>
      </c>
      <c r="BG60" s="81"/>
    </row>
    <row r="61" spans="3:60" x14ac:dyDescent="0.2">
      <c r="AF61" s="1"/>
      <c r="AG61" s="32" t="s">
        <v>172</v>
      </c>
      <c r="AH61" s="82">
        <f>IF(OR(AND(IF(AF60,1,0),IF(AH55,1,0)),AND(NOT(IF(AF60,1,0)), OR(AND(IF(AJ57,1,0),NOT(IF(AH55,1,0)),NOT(IF(AG55,1,0))),AND(NOT(IF(AJ57,1,0)),IF(AH55,1,0),NOT(IF(AG55,1,0))),AND(NOT(IF(AJ57,1,0)),NOT(IF(AH55,1,0)),IF(AG55,1,0)),AND(IF(AJ57,1,0),IF(AH55,1,0),IF(AG55,1,0))) )),1,0)</f>
        <v>0</v>
      </c>
      <c r="AI61" s="32"/>
      <c r="AL61" s="1"/>
      <c r="AM61" s="32" t="s">
        <v>172</v>
      </c>
      <c r="AN61" s="82">
        <f>IF(OR(AND(IF(AL60,1,0),IF(AN55,1,0)),AND(NOT(IF(AL60,1,0)), OR(AND(IF(AP57,1,0),NOT(IF(AN55,1,0)),NOT(IF(AM55,1,0))),AND(NOT(IF(AP57,1,0)),IF(AN55,1,0),NOT(IF(AM55,1,0))),AND(NOT(IF(AP57,1,0)),NOT(IF(AN55,1,0)),IF(AM55,1,0)),AND(IF(AP57,1,0),IF(AN55,1,0),IF(AM55,1,0))) )),1,0)</f>
        <v>0</v>
      </c>
      <c r="AO61" s="32"/>
      <c r="AR61" s="1"/>
      <c r="AS61" s="32" t="s">
        <v>172</v>
      </c>
      <c r="AT61" s="82">
        <f>IF(OR(AND(IF(AR60,1,0),IF(AT55,1,0)),AND(NOT(IF(AR60,1,0)), OR(AND(IF(AV57,1,0),NOT(IF(AT55,1,0)),NOT(IF(AS55,1,0))),AND(NOT(IF(AV57,1,0)),IF(AT55,1,0),NOT(IF(AS55,1,0))),AND(NOT(IF(AV57,1,0)),NOT(IF(AT55,1,0)),IF(AS55,1,0)),AND(IF(AV57,1,0),IF(AT55,1,0),IF(AS55,1,0))) )),1,0)</f>
        <v>0</v>
      </c>
      <c r="AU61" s="32"/>
      <c r="AX61" s="1"/>
      <c r="AY61" s="32" t="s">
        <v>172</v>
      </c>
      <c r="AZ61" s="82">
        <f>IF(OR(AND(IF(AX60,1,0),IF(AZ55,1,0)),AND(NOT(IF(AX60,1,0)), OR(AND(IF(BB57,1,0),NOT(IF(AZ55,1,0)),NOT(IF(AY55,1,0))),AND(NOT(IF(BB57,1,0)),IF(AZ55,1,0),NOT(IF(AY55,1,0))),AND(NOT(IF(BB57,1,0)),NOT(IF(AZ55,1,0)),IF(AY55,1,0)),AND(IF(BB57,1,0),IF(AZ55,1,0),IF(AY55,1,0))) )),1,0)</f>
        <v>1</v>
      </c>
      <c r="BA61" s="32"/>
      <c r="BD61" s="1"/>
      <c r="BE61" s="32" t="s">
        <v>172</v>
      </c>
      <c r="BF61" s="82">
        <f>IF(OR(AND(IF(BD60,1,0),IF(BF55,1,0)),AND(NOT(IF(BD60,1,0)), OR(AND(IF(BH57,1,0),NOT(IF(BF55,1,0)),NOT(IF(BE55,1,0))),AND(NOT(IF(BH57,1,0)),IF(BF55,1,0),NOT(IF(BE55,1,0))),AND(NOT(IF(BH57,1,0)),NOT(IF(BF55,1,0)),IF(BE55,1,0)),AND(IF(BH57,1,0),IF(BF55,1,0),IF(BE55,1,0))) )),1,0)</f>
        <v>1</v>
      </c>
      <c r="BG61" s="32"/>
    </row>
    <row r="62" spans="3:60" x14ac:dyDescent="0.2">
      <c r="AE62" s="1" t="s">
        <v>16</v>
      </c>
      <c r="AF62" s="2">
        <f>AF57</f>
        <v>0</v>
      </c>
      <c r="AG62" s="1"/>
    </row>
    <row r="63" spans="3:60" x14ac:dyDescent="0.2">
      <c r="AE63" s="23"/>
      <c r="AF63" s="24" t="s">
        <v>201</v>
      </c>
      <c r="AG63" s="25"/>
      <c r="AM63" s="117">
        <v>0</v>
      </c>
    </row>
    <row r="64" spans="3:60" x14ac:dyDescent="0.2">
      <c r="AE64" s="1" t="s">
        <v>15</v>
      </c>
      <c r="AF64" s="18">
        <f>IF(NOT(IF(AF62,1,0)),1,0)</f>
        <v>1</v>
      </c>
      <c r="AG64" s="1"/>
    </row>
    <row r="65" spans="37:72" x14ac:dyDescent="0.2">
      <c r="AM65" t="s">
        <v>27</v>
      </c>
      <c r="AN65" t="s">
        <v>22</v>
      </c>
      <c r="AS65" t="s">
        <v>27</v>
      </c>
      <c r="AT65" t="s">
        <v>22</v>
      </c>
      <c r="AY65" t="s">
        <v>27</v>
      </c>
      <c r="AZ65" t="s">
        <v>22</v>
      </c>
      <c r="BE65" t="s">
        <v>27</v>
      </c>
      <c r="BF65" t="s">
        <v>22</v>
      </c>
      <c r="BK65" t="s">
        <v>27</v>
      </c>
      <c r="BL65" t="s">
        <v>22</v>
      </c>
      <c r="BN65" s="117">
        <v>0</v>
      </c>
    </row>
    <row r="66" spans="37:72" ht="13.5" thickBot="1" x14ac:dyDescent="0.25">
      <c r="AM66" s="2">
        <f>AM63</f>
        <v>0</v>
      </c>
      <c r="AN66" s="2">
        <f>AN61</f>
        <v>0</v>
      </c>
      <c r="AS66" s="2">
        <f>AM55</f>
        <v>1</v>
      </c>
      <c r="AT66" s="2">
        <f>AT61</f>
        <v>0</v>
      </c>
      <c r="AY66" s="2">
        <f>AS55</f>
        <v>1</v>
      </c>
      <c r="AZ66" s="2">
        <f>AZ61</f>
        <v>1</v>
      </c>
      <c r="BE66" s="2">
        <f>AY55</f>
        <v>0</v>
      </c>
      <c r="BF66" s="2">
        <f>BF61</f>
        <v>1</v>
      </c>
      <c r="BK66" s="2">
        <f>BE55</f>
        <v>1</v>
      </c>
      <c r="BL66" s="2">
        <f>BL6</f>
        <v>0</v>
      </c>
    </row>
    <row r="67" spans="37:72" x14ac:dyDescent="0.2">
      <c r="AL67" t="s">
        <v>117</v>
      </c>
      <c r="AM67" s="74"/>
      <c r="AN67" s="75"/>
      <c r="AO67" s="76"/>
      <c r="AP67" t="s">
        <v>116</v>
      </c>
      <c r="AR67" t="s">
        <v>117</v>
      </c>
      <c r="AS67" s="74"/>
      <c r="AT67" s="75"/>
      <c r="AU67" s="76"/>
      <c r="AV67" t="s">
        <v>116</v>
      </c>
      <c r="AX67" t="s">
        <v>117</v>
      </c>
      <c r="AY67" s="74"/>
      <c r="AZ67" s="75"/>
      <c r="BA67" s="76"/>
      <c r="BB67" t="s">
        <v>116</v>
      </c>
      <c r="BD67" t="s">
        <v>117</v>
      </c>
      <c r="BE67" s="74"/>
      <c r="BF67" s="75"/>
      <c r="BG67" s="76"/>
      <c r="BH67" t="s">
        <v>116</v>
      </c>
      <c r="BJ67" t="s">
        <v>117</v>
      </c>
      <c r="BK67" s="74"/>
      <c r="BL67" s="75"/>
      <c r="BM67" s="76"/>
      <c r="BN67" t="s">
        <v>116</v>
      </c>
    </row>
    <row r="68" spans="37:72" x14ac:dyDescent="0.2">
      <c r="AL68" s="121">
        <f>IF(OR(AND(NOT(IF(AN66,1,0)),(IF(AM66,1,0))),AND(NOT( OR(AND(IF(AN66,1,0),NOT(IF(AM66,1,0))), AND(NOT(IF(AN66,1,0)),IF(AM66,1,0))) ),(IF(AP68,1,0)))),1,0)</f>
        <v>1</v>
      </c>
      <c r="AM68" s="77"/>
      <c r="AN68" s="13" t="s">
        <v>128</v>
      </c>
      <c r="AO68" s="78"/>
      <c r="AP68" s="2">
        <f>AR68</f>
        <v>1</v>
      </c>
      <c r="AR68" s="121">
        <f>IF(OR(AND(NOT(IF(AT66,1,0)),(IF(AS66,1,0))),AND(NOT( OR(AND(IF(AT66,1,0),NOT(IF(AS66,1,0))), AND(NOT(IF(AT66,1,0)),IF(AS66,1,0))) ),(IF(AV68,1,0)))),1,0)</f>
        <v>1</v>
      </c>
      <c r="AS68" s="77"/>
      <c r="AT68" s="13" t="s">
        <v>128</v>
      </c>
      <c r="AU68" s="78"/>
      <c r="AV68" s="2">
        <f>AX68</f>
        <v>0</v>
      </c>
      <c r="AX68" s="121">
        <f>IF(OR(AND(NOT(IF(AZ66,1,0)),(IF(AY66,1,0))),AND(NOT( OR(AND(IF(AZ66,1,0),NOT(IF(AY66,1,0))), AND(NOT(IF(AZ66,1,0)),IF(AY66,1,0))) ),(IF(BB68,1,0)))),1,0)</f>
        <v>0</v>
      </c>
      <c r="AY68" s="77"/>
      <c r="AZ68" s="13" t="s">
        <v>128</v>
      </c>
      <c r="BA68" s="78"/>
      <c r="BB68" s="2">
        <f>BD68</f>
        <v>0</v>
      </c>
      <c r="BD68" s="121">
        <f>IF(OR(AND(NOT(IF(BF66,1,0)),(IF(BE66,1,0))),AND(NOT( OR(AND(IF(BF66,1,0),NOT(IF(BE66,1,0))), AND(NOT(IF(BF66,1,0)),IF(BE66,1,0))) ),(IF(BH68,1,0)))),1,0)</f>
        <v>0</v>
      </c>
      <c r="BE68" s="77"/>
      <c r="BF68" s="13" t="s">
        <v>128</v>
      </c>
      <c r="BG68" s="78"/>
      <c r="BH68" s="2">
        <f>BJ68</f>
        <v>1</v>
      </c>
      <c r="BJ68" s="121">
        <f>IF(OR(AND(NOT(IF(BL66,1,0)),(IF(BK66,1,0))),AND(NOT( OR(AND(IF(BL66,1,0),NOT(IF(BK66,1,0))), AND(NOT(IF(BL66,1,0)),IF(BK66,1,0))) ),(IF(BN68,1,0)))),1,0)</f>
        <v>1</v>
      </c>
      <c r="BK68" s="77"/>
      <c r="BL68" s="13" t="s">
        <v>128</v>
      </c>
      <c r="BM68" s="78"/>
      <c r="BN68" s="2">
        <f>BN65</f>
        <v>0</v>
      </c>
    </row>
    <row r="69" spans="37:72" x14ac:dyDescent="0.2">
      <c r="AM69" s="77"/>
      <c r="AN69" s="13"/>
      <c r="AO69" s="78"/>
      <c r="AP69" s="1"/>
      <c r="AS69" s="77"/>
      <c r="AT69" s="13"/>
      <c r="AU69" s="78"/>
      <c r="AV69" s="1"/>
      <c r="AY69" s="77"/>
      <c r="AZ69" s="13"/>
      <c r="BA69" s="78"/>
      <c r="BB69" s="1"/>
      <c r="BE69" s="77"/>
      <c r="BF69" s="13"/>
      <c r="BG69" s="78"/>
      <c r="BH69" s="1"/>
      <c r="BK69" s="77"/>
      <c r="BL69" s="13"/>
      <c r="BM69" s="78"/>
      <c r="BN69" s="1"/>
    </row>
    <row r="70" spans="37:72" x14ac:dyDescent="0.2">
      <c r="AL70" t="s">
        <v>21</v>
      </c>
      <c r="AM70" s="77"/>
      <c r="AN70" s="19"/>
      <c r="AO70" s="78"/>
      <c r="AR70" t="s">
        <v>21</v>
      </c>
      <c r="AS70" s="77"/>
      <c r="AT70" s="19"/>
      <c r="AU70" s="78"/>
      <c r="AX70" t="s">
        <v>21</v>
      </c>
      <c r="AY70" s="77"/>
      <c r="AZ70" s="19"/>
      <c r="BA70" s="78"/>
      <c r="BD70" t="s">
        <v>21</v>
      </c>
      <c r="BE70" s="77"/>
      <c r="BF70" s="19"/>
      <c r="BG70" s="78"/>
      <c r="BJ70" t="s">
        <v>21</v>
      </c>
      <c r="BK70" s="77"/>
      <c r="BL70" s="19"/>
      <c r="BM70" s="78"/>
    </row>
    <row r="71" spans="37:72" ht="13.5" thickBot="1" x14ac:dyDescent="0.25">
      <c r="AL71" s="2">
        <f>AL68</f>
        <v>1</v>
      </c>
      <c r="AM71" s="79" t="s">
        <v>169</v>
      </c>
      <c r="AN71" s="116">
        <f>IF(OR(AND(IF(AP68,1,0),NOT(IF(AN66,1,0)),NOT(IF(AM66,1,0))),AND(NOT(IF(AP68,1,0)),IF(AN66,1,0),NOT(IF(AM66,1,0))),AND(NOT(IF(AP68,1,0)),NOT(IF(AN66,1,0)),IF(AM66,1,0)),AND(IF(AP68,1,0),IF(AN66,1,0),IF(AM66,1,0))),1,0)</f>
        <v>1</v>
      </c>
      <c r="AO71" s="81"/>
      <c r="AR71" s="2">
        <f>AL71</f>
        <v>1</v>
      </c>
      <c r="AS71" s="79" t="s">
        <v>169</v>
      </c>
      <c r="AT71" s="116">
        <f>IF(OR(AND(IF(AV68,1,0),NOT(IF(AT66,1,0)),NOT(IF(AS66,1,0))),AND(NOT(IF(AV68,1,0)),IF(AT66,1,0),NOT(IF(AS66,1,0))),AND(NOT(IF(AV68,1,0)),NOT(IF(AT66,1,0)),IF(AS66,1,0)),AND(IF(AV68,1,0),IF(AT66,1,0),IF(AS66,1,0))),1,0)</f>
        <v>1</v>
      </c>
      <c r="AU71" s="81"/>
      <c r="AX71" s="2">
        <f>AR71</f>
        <v>1</v>
      </c>
      <c r="AY71" s="79" t="s">
        <v>169</v>
      </c>
      <c r="AZ71" s="116">
        <f>IF(OR(AND(IF(BB68,1,0),NOT(IF(AZ66,1,0)),NOT(IF(AY66,1,0))),AND(NOT(IF(BB68,1,0)),IF(AZ66,1,0),NOT(IF(AY66,1,0))),AND(NOT(IF(BB68,1,0)),NOT(IF(AZ66,1,0)),IF(AY66,1,0)),AND(IF(BB68,1,0),IF(AZ66,1,0),IF(AY66,1,0))),1,0)</f>
        <v>0</v>
      </c>
      <c r="BA71" s="81"/>
      <c r="BD71" s="2">
        <f>AX71</f>
        <v>1</v>
      </c>
      <c r="BE71" s="79" t="s">
        <v>169</v>
      </c>
      <c r="BF71" s="116">
        <f>IF(OR(AND(IF(BH68,1,0),NOT(IF(BF66,1,0)),NOT(IF(BE66,1,0))),AND(NOT(IF(BH68,1,0)),IF(BF66,1,0),NOT(IF(BE66,1,0))),AND(NOT(IF(BH68,1,0)),NOT(IF(BF66,1,0)),IF(BE66,1,0)),AND(IF(BH68,1,0),IF(BF66,1,0),IF(BE66,1,0))),1,0)</f>
        <v>0</v>
      </c>
      <c r="BG71" s="81"/>
      <c r="BJ71" s="2">
        <f>BD71</f>
        <v>1</v>
      </c>
      <c r="BK71" s="79" t="s">
        <v>169</v>
      </c>
      <c r="BL71" s="116">
        <f>IF(OR(AND(IF(BN68,1,0),NOT(IF(BL66,1,0)),NOT(IF(BK66,1,0))),AND(NOT(IF(BN68,1,0)),IF(BL66,1,0),NOT(IF(BK66,1,0))),AND(NOT(IF(BN68,1,0)),NOT(IF(BL66,1,0)),IF(BK66,1,0)),AND(IF(BN68,1,0),IF(BL66,1,0),IF(BK66,1,0))),1,0)</f>
        <v>1</v>
      </c>
      <c r="BM71" s="81"/>
    </row>
    <row r="72" spans="37:72" x14ac:dyDescent="0.2">
      <c r="AL72" s="1"/>
      <c r="AM72" s="32" t="s">
        <v>172</v>
      </c>
      <c r="AN72" s="82">
        <f>IF(OR(AND(IF(AL71,1,0),IF(AN66,1,0)),AND(NOT(IF(AL71,1,0)), OR(AND(IF(AP68,1,0),NOT(IF(AN66,1,0)),NOT(IF(AM66,1,0))),AND(NOT(IF(AP68,1,0)),IF(AN66,1,0),NOT(IF(AM66,1,0))),AND(NOT(IF(AP68,1,0)),NOT(IF(AN66,1,0)),IF(AM66,1,0)),AND(IF(AP68,1,0),IF(AN66,1,0),IF(AM66,1,0))) )),1,0)</f>
        <v>0</v>
      </c>
      <c r="AO72" s="32"/>
      <c r="AR72" s="1"/>
      <c r="AS72" s="32" t="s">
        <v>172</v>
      </c>
      <c r="AT72" s="82">
        <f>IF(OR(AND(IF(AR71,1,0),IF(AT66,1,0)),AND(NOT(IF(AR71,1,0)), OR(AND(IF(AV68,1,0),NOT(IF(AT66,1,0)),NOT(IF(AS66,1,0))),AND(NOT(IF(AV68,1,0)),IF(AT66,1,0),NOT(IF(AS66,1,0))),AND(NOT(IF(AV68,1,0)),NOT(IF(AT66,1,0)),IF(AS66,1,0)),AND(IF(AV68,1,0),IF(AT66,1,0),IF(AS66,1,0))) )),1,0)</f>
        <v>0</v>
      </c>
      <c r="AU72" s="32"/>
      <c r="AX72" s="1"/>
      <c r="AY72" s="32" t="s">
        <v>172</v>
      </c>
      <c r="AZ72" s="82">
        <f>IF(OR(AND(IF(AX71,1,0),IF(AZ66,1,0)),AND(NOT(IF(AX71,1,0)), OR(AND(IF(BB68,1,0),NOT(IF(AZ66,1,0)),NOT(IF(AY66,1,0))),AND(NOT(IF(BB68,1,0)),IF(AZ66,1,0),NOT(IF(AY66,1,0))),AND(NOT(IF(BB68,1,0)),NOT(IF(AZ66,1,0)),IF(AY66,1,0)),AND(IF(BB68,1,0),IF(AZ66,1,0),IF(AY66,1,0))) )),1,0)</f>
        <v>1</v>
      </c>
      <c r="BA72" s="32"/>
      <c r="BD72" s="1"/>
      <c r="BE72" s="32" t="s">
        <v>172</v>
      </c>
      <c r="BF72" s="82">
        <f>IF(OR(AND(IF(BD71,1,0),IF(BF66,1,0)),AND(NOT(IF(BD71,1,0)), OR(AND(IF(BH68,1,0),NOT(IF(BF66,1,0)),NOT(IF(BE66,1,0))),AND(NOT(IF(BH68,1,0)),IF(BF66,1,0),NOT(IF(BE66,1,0))),AND(NOT(IF(BH68,1,0)),NOT(IF(BF66,1,0)),IF(BE66,1,0)),AND(IF(BH68,1,0),IF(BF66,1,0),IF(BE66,1,0))) )),1,0)</f>
        <v>1</v>
      </c>
      <c r="BG72" s="32"/>
      <c r="BJ72" s="1"/>
      <c r="BK72" s="32" t="s">
        <v>172</v>
      </c>
      <c r="BL72" s="82">
        <f>IF(OR(AND(IF(BJ71,1,0),IF(BL66,1,0)),AND(NOT(IF(BJ71,1,0)), OR(AND(IF(BN68,1,0),NOT(IF(BL66,1,0)),NOT(IF(BK66,1,0))),AND(NOT(IF(BN68,1,0)),IF(BL66,1,0),NOT(IF(BK66,1,0))),AND(NOT(IF(BN68,1,0)),NOT(IF(BL66,1,0)),IF(BK66,1,0)),AND(IF(BN68,1,0),IF(BL66,1,0),IF(BK66,1,0))) )),1,0)</f>
        <v>0</v>
      </c>
      <c r="BM72" s="32"/>
    </row>
    <row r="73" spans="37:72" x14ac:dyDescent="0.2">
      <c r="AK73" s="1" t="s">
        <v>16</v>
      </c>
      <c r="AL73" s="2">
        <f>AL68</f>
        <v>1</v>
      </c>
      <c r="AM73" s="1"/>
    </row>
    <row r="74" spans="37:72" x14ac:dyDescent="0.2">
      <c r="AK74" s="23"/>
      <c r="AL74" s="24" t="s">
        <v>202</v>
      </c>
      <c r="AM74" s="25"/>
      <c r="AS74" s="117">
        <v>0</v>
      </c>
    </row>
    <row r="75" spans="37:72" x14ac:dyDescent="0.2">
      <c r="AK75" s="1" t="s">
        <v>15</v>
      </c>
      <c r="AL75" s="18">
        <f>IF(NOT(IF(AL73,1,0)),1,0)</f>
        <v>0</v>
      </c>
      <c r="AM75" s="1"/>
    </row>
    <row r="76" spans="37:72" x14ac:dyDescent="0.2">
      <c r="AS76" t="s">
        <v>27</v>
      </c>
      <c r="AT76" t="s">
        <v>22</v>
      </c>
      <c r="AY76" t="s">
        <v>27</v>
      </c>
      <c r="AZ76" t="s">
        <v>22</v>
      </c>
      <c r="BE76" t="s">
        <v>27</v>
      </c>
      <c r="BF76" t="s">
        <v>22</v>
      </c>
      <c r="BK76" t="s">
        <v>27</v>
      </c>
      <c r="BL76" t="s">
        <v>22</v>
      </c>
      <c r="BQ76" t="s">
        <v>27</v>
      </c>
      <c r="BR76" t="s">
        <v>22</v>
      </c>
      <c r="BT76" s="117">
        <v>0</v>
      </c>
    </row>
    <row r="77" spans="37:72" ht="13.5" thickBot="1" x14ac:dyDescent="0.25">
      <c r="AS77" s="2">
        <f>AS74</f>
        <v>0</v>
      </c>
      <c r="AT77" s="2">
        <f>AT72</f>
        <v>0</v>
      </c>
      <c r="AY77" s="2">
        <f>AS66</f>
        <v>1</v>
      </c>
      <c r="AZ77" s="2">
        <f>AZ72</f>
        <v>1</v>
      </c>
      <c r="BE77" s="2">
        <f>AY66</f>
        <v>1</v>
      </c>
      <c r="BF77" s="2">
        <f>BF72</f>
        <v>1</v>
      </c>
      <c r="BK77" s="2">
        <f>BE66</f>
        <v>0</v>
      </c>
      <c r="BL77" s="2">
        <f>BL72</f>
        <v>0</v>
      </c>
      <c r="BQ77" s="2">
        <f>BK66</f>
        <v>1</v>
      </c>
      <c r="BR77" s="2">
        <f>BR6</f>
        <v>1</v>
      </c>
    </row>
    <row r="78" spans="37:72" x14ac:dyDescent="0.2">
      <c r="AR78" t="s">
        <v>117</v>
      </c>
      <c r="AS78" s="74"/>
      <c r="AT78" s="75"/>
      <c r="AU78" s="76"/>
      <c r="AV78" t="s">
        <v>116</v>
      </c>
      <c r="AX78" t="s">
        <v>117</v>
      </c>
      <c r="AY78" s="74"/>
      <c r="AZ78" s="75"/>
      <c r="BA78" s="76"/>
      <c r="BB78" t="s">
        <v>116</v>
      </c>
      <c r="BD78" t="s">
        <v>117</v>
      </c>
      <c r="BE78" s="74"/>
      <c r="BF78" s="75"/>
      <c r="BG78" s="76"/>
      <c r="BH78" t="s">
        <v>116</v>
      </c>
      <c r="BJ78" t="s">
        <v>117</v>
      </c>
      <c r="BK78" s="74"/>
      <c r="BL78" s="75"/>
      <c r="BM78" s="76"/>
      <c r="BN78" t="s">
        <v>116</v>
      </c>
      <c r="BP78" t="s">
        <v>117</v>
      </c>
      <c r="BQ78" s="74"/>
      <c r="BR78" s="75"/>
      <c r="BS78" s="76"/>
      <c r="BT78" t="s">
        <v>116</v>
      </c>
    </row>
    <row r="79" spans="37:72" x14ac:dyDescent="0.2">
      <c r="AR79" s="121">
        <f>IF(OR(AND(NOT(IF(AT77,1,0)),(IF(AS77,1,0))),AND(NOT( OR(AND(IF(AT77,1,0),NOT(IF(AS77,1,0))), AND(NOT(IF(AT77,1,0)),IF(AS77,1,0))) ),(IF(AV79,1,0)))),1,0)</f>
        <v>0</v>
      </c>
      <c r="AS79" s="77"/>
      <c r="AT79" s="13" t="s">
        <v>128</v>
      </c>
      <c r="AU79" s="78"/>
      <c r="AV79" s="2">
        <f>AX79</f>
        <v>0</v>
      </c>
      <c r="AX79" s="121">
        <f>IF(OR(AND(NOT(IF(AZ77,1,0)),(IF(AY77,1,0))),AND(NOT( OR(AND(IF(AZ77,1,0),NOT(IF(AY77,1,0))), AND(NOT(IF(AZ77,1,0)),IF(AY77,1,0))) ),(IF(BB79,1,0)))),1,0)</f>
        <v>0</v>
      </c>
      <c r="AY79" s="77"/>
      <c r="AZ79" s="13" t="s">
        <v>128</v>
      </c>
      <c r="BA79" s="78"/>
      <c r="BB79" s="2">
        <f>BD79</f>
        <v>0</v>
      </c>
      <c r="BD79" s="121">
        <f>IF(OR(AND(NOT(IF(BF77,1,0)),(IF(BE77,1,0))),AND(NOT( OR(AND(IF(BF77,1,0),NOT(IF(BE77,1,0))), AND(NOT(IF(BF77,1,0)),IF(BE77,1,0))) ),(IF(BH79,1,0)))),1,0)</f>
        <v>0</v>
      </c>
      <c r="BE79" s="77"/>
      <c r="BF79" s="13" t="s">
        <v>128</v>
      </c>
      <c r="BG79" s="78"/>
      <c r="BH79" s="2">
        <f>BJ79</f>
        <v>0</v>
      </c>
      <c r="BJ79" s="121">
        <f>IF(OR(AND(NOT(IF(BL77,1,0)),(IF(BK77,1,0))),AND(NOT( OR(AND(IF(BL77,1,0),NOT(IF(BK77,1,0))), AND(NOT(IF(BL77,1,0)),IF(BK77,1,0))) ),(IF(BN79,1,0)))),1,0)</f>
        <v>0</v>
      </c>
      <c r="BK79" s="77"/>
      <c r="BL79" s="13" t="s">
        <v>128</v>
      </c>
      <c r="BM79" s="78"/>
      <c r="BN79" s="2">
        <f>BP79</f>
        <v>0</v>
      </c>
      <c r="BP79" s="121">
        <f>IF(OR(AND(NOT(IF(BR77,1,0)),(IF(BQ77,1,0))),AND(NOT( OR(AND(IF(BR77,1,0),NOT(IF(BQ77,1,0))), AND(NOT(IF(BR77,1,0)),IF(BQ77,1,0))) ),(IF(BT79,1,0)))),1,0)</f>
        <v>0</v>
      </c>
      <c r="BQ79" s="77"/>
      <c r="BR79" s="13" t="s">
        <v>128</v>
      </c>
      <c r="BS79" s="78"/>
      <c r="BT79" s="2">
        <f>BT76</f>
        <v>0</v>
      </c>
    </row>
    <row r="80" spans="37:72" x14ac:dyDescent="0.2">
      <c r="AS80" s="77"/>
      <c r="AT80" s="13"/>
      <c r="AU80" s="78"/>
      <c r="AV80" s="1"/>
      <c r="AY80" s="77"/>
      <c r="AZ80" s="13"/>
      <c r="BA80" s="78"/>
      <c r="BB80" s="1"/>
      <c r="BE80" s="77"/>
      <c r="BF80" s="13"/>
      <c r="BG80" s="78"/>
      <c r="BH80" s="1"/>
      <c r="BK80" s="77"/>
      <c r="BL80" s="13"/>
      <c r="BM80" s="78"/>
      <c r="BN80" s="1"/>
      <c r="BQ80" s="77"/>
      <c r="BR80" s="13"/>
      <c r="BS80" s="78"/>
      <c r="BT80" s="1"/>
    </row>
    <row r="81" spans="43:78" x14ac:dyDescent="0.2">
      <c r="AR81" t="s">
        <v>21</v>
      </c>
      <c r="AS81" s="77"/>
      <c r="AT81" s="19"/>
      <c r="AU81" s="78"/>
      <c r="AX81" t="s">
        <v>21</v>
      </c>
      <c r="AY81" s="77"/>
      <c r="AZ81" s="19"/>
      <c r="BA81" s="78"/>
      <c r="BD81" t="s">
        <v>21</v>
      </c>
      <c r="BE81" s="77"/>
      <c r="BF81" s="19"/>
      <c r="BG81" s="78"/>
      <c r="BJ81" t="s">
        <v>21</v>
      </c>
      <c r="BK81" s="77"/>
      <c r="BL81" s="19"/>
      <c r="BM81" s="78"/>
      <c r="BP81" t="s">
        <v>21</v>
      </c>
      <c r="BQ81" s="77"/>
      <c r="BR81" s="19"/>
      <c r="BS81" s="78"/>
    </row>
    <row r="82" spans="43:78" ht="13.5" thickBot="1" x14ac:dyDescent="0.25">
      <c r="AR82" s="2">
        <f>AR79</f>
        <v>0</v>
      </c>
      <c r="AS82" s="79" t="s">
        <v>169</v>
      </c>
      <c r="AT82" s="116">
        <f>IF(OR(AND(IF(AV79,1,0),NOT(IF(AT77,1,0)),NOT(IF(AS77,1,0))),AND(NOT(IF(AV79,1,0)),IF(AT77,1,0),NOT(IF(AS77,1,0))),AND(NOT(IF(AV79,1,0)),NOT(IF(AT77,1,0)),IF(AS77,1,0)),AND(IF(AV79,1,0),IF(AT77,1,0),IF(AS77,1,0))),1,0)</f>
        <v>0</v>
      </c>
      <c r="AU82" s="81"/>
      <c r="AX82" s="2">
        <f>AR82</f>
        <v>0</v>
      </c>
      <c r="AY82" s="79" t="s">
        <v>169</v>
      </c>
      <c r="AZ82" s="116">
        <f>IF(OR(AND(IF(BB79,1,0),NOT(IF(AZ77,1,0)),NOT(IF(AY77,1,0))),AND(NOT(IF(BB79,1,0)),IF(AZ77,1,0),NOT(IF(AY77,1,0))),AND(NOT(IF(BB79,1,0)),NOT(IF(AZ77,1,0)),IF(AY77,1,0)),AND(IF(BB79,1,0),IF(AZ77,1,0),IF(AY77,1,0))),1,0)</f>
        <v>0</v>
      </c>
      <c r="BA82" s="81"/>
      <c r="BD82" s="2">
        <f>AX82</f>
        <v>0</v>
      </c>
      <c r="BE82" s="79" t="s">
        <v>169</v>
      </c>
      <c r="BF82" s="116">
        <f>IF(OR(AND(IF(BH79,1,0),NOT(IF(BF77,1,0)),NOT(IF(BE77,1,0))),AND(NOT(IF(BH79,1,0)),IF(BF77,1,0),NOT(IF(BE77,1,0))),AND(NOT(IF(BH79,1,0)),NOT(IF(BF77,1,0)),IF(BE77,1,0)),AND(IF(BH79,1,0),IF(BF77,1,0),IF(BE77,1,0))),1,0)</f>
        <v>0</v>
      </c>
      <c r="BG82" s="81"/>
      <c r="BJ82" s="2">
        <f>BD82</f>
        <v>0</v>
      </c>
      <c r="BK82" s="79" t="s">
        <v>169</v>
      </c>
      <c r="BL82" s="116">
        <f>IF(OR(AND(IF(BN79,1,0),NOT(IF(BL77,1,0)),NOT(IF(BK77,1,0))),AND(NOT(IF(BN79,1,0)),IF(BL77,1,0),NOT(IF(BK77,1,0))),AND(NOT(IF(BN79,1,0)),NOT(IF(BL77,1,0)),IF(BK77,1,0)),AND(IF(BN79,1,0),IF(BL77,1,0),IF(BK77,1,0))),1,0)</f>
        <v>0</v>
      </c>
      <c r="BM82" s="81"/>
      <c r="BP82" s="2">
        <f>BJ82</f>
        <v>0</v>
      </c>
      <c r="BQ82" s="79" t="s">
        <v>169</v>
      </c>
      <c r="BR82" s="116">
        <f>IF(OR(AND(IF(BT79,1,0),NOT(IF(BR77,1,0)),NOT(IF(BQ77,1,0))),AND(NOT(IF(BT79,1,0)),IF(BR77,1,0),NOT(IF(BQ77,1,0))),AND(NOT(IF(BT79,1,0)),NOT(IF(BR77,1,0)),IF(BQ77,1,0)),AND(IF(BT79,1,0),IF(BR77,1,0),IF(BQ77,1,0))),1,0)</f>
        <v>0</v>
      </c>
      <c r="BS82" s="81"/>
    </row>
    <row r="83" spans="43:78" x14ac:dyDescent="0.2">
      <c r="AR83" s="1"/>
      <c r="AS83" s="32" t="s">
        <v>172</v>
      </c>
      <c r="AT83" s="82">
        <f>IF(OR(AND(IF(AR82,1,0),IF(AT77,1,0)),AND(NOT(IF(AR82,1,0)), OR(AND(IF(AV79,1,0),NOT(IF(AT77,1,0)),NOT(IF(AS77,1,0))),AND(NOT(IF(AV79,1,0)),IF(AT77,1,0),NOT(IF(AS77,1,0))),AND(NOT(IF(AV79,1,0)),NOT(IF(AT77,1,0)),IF(AS77,1,0)),AND(IF(AV79,1,0),IF(AT77,1,0),IF(AS77,1,0))) )),1,0)</f>
        <v>0</v>
      </c>
      <c r="AU83" s="32"/>
      <c r="AX83" s="1"/>
      <c r="AY83" s="32" t="s">
        <v>172</v>
      </c>
      <c r="AZ83" s="82">
        <f>IF(OR(AND(IF(AX82,1,0),IF(AZ77,1,0)),AND(NOT(IF(AX82,1,0)), OR(AND(IF(BB79,1,0),NOT(IF(AZ77,1,0)),NOT(IF(AY77,1,0))),AND(NOT(IF(BB79,1,0)),IF(AZ77,1,0),NOT(IF(AY77,1,0))),AND(NOT(IF(BB79,1,0)),NOT(IF(AZ77,1,0)),IF(AY77,1,0)),AND(IF(BB79,1,0),IF(AZ77,1,0),IF(AY77,1,0))) )),1,0)</f>
        <v>0</v>
      </c>
      <c r="BA83" s="32"/>
      <c r="BD83" s="1"/>
      <c r="BE83" s="32" t="s">
        <v>172</v>
      </c>
      <c r="BF83" s="82">
        <f>IF(OR(AND(IF(BD82,1,0),IF(BF77,1,0)),AND(NOT(IF(BD82,1,0)), OR(AND(IF(BH79,1,0),NOT(IF(BF77,1,0)),NOT(IF(BE77,1,0))),AND(NOT(IF(BH79,1,0)),IF(BF77,1,0),NOT(IF(BE77,1,0))),AND(NOT(IF(BH79,1,0)),NOT(IF(BF77,1,0)),IF(BE77,1,0)),AND(IF(BH79,1,0),IF(BF77,1,0),IF(BE77,1,0))) )),1,0)</f>
        <v>0</v>
      </c>
      <c r="BG83" s="32"/>
      <c r="BJ83" s="1"/>
      <c r="BK83" s="32" t="s">
        <v>172</v>
      </c>
      <c r="BL83" s="82">
        <f>IF(OR(AND(IF(BJ82,1,0),IF(BL77,1,0)),AND(NOT(IF(BJ82,1,0)), OR(AND(IF(BN79,1,0),NOT(IF(BL77,1,0)),NOT(IF(BK77,1,0))),AND(NOT(IF(BN79,1,0)),IF(BL77,1,0),NOT(IF(BK77,1,0))),AND(NOT(IF(BN79,1,0)),NOT(IF(BL77,1,0)),IF(BK77,1,0)),AND(IF(BN79,1,0),IF(BL77,1,0),IF(BK77,1,0))) )),1,0)</f>
        <v>0</v>
      </c>
      <c r="BM83" s="32"/>
      <c r="BP83" s="1"/>
      <c r="BQ83" s="32" t="s">
        <v>172</v>
      </c>
      <c r="BR83" s="82">
        <f>IF(OR(AND(IF(BP82,1,0),IF(BR77,1,0)),AND(NOT(IF(BP82,1,0)), OR(AND(IF(BT79,1,0),NOT(IF(BR77,1,0)),NOT(IF(BQ77,1,0))),AND(NOT(IF(BT79,1,0)),IF(BR77,1,0),NOT(IF(BQ77,1,0))),AND(NOT(IF(BT79,1,0)),NOT(IF(BR77,1,0)),IF(BQ77,1,0)),AND(IF(BT79,1,0),IF(BR77,1,0),IF(BQ77,1,0))) )),1,0)</f>
        <v>0</v>
      </c>
      <c r="BS83" s="32"/>
    </row>
    <row r="85" spans="43:78" x14ac:dyDescent="0.2">
      <c r="AQ85" s="1" t="s">
        <v>16</v>
      </c>
      <c r="AR85" s="2">
        <f>AR79</f>
        <v>0</v>
      </c>
      <c r="AS85" s="1"/>
      <c r="AY85" s="117">
        <v>0</v>
      </c>
    </row>
    <row r="86" spans="43:78" x14ac:dyDescent="0.2">
      <c r="AQ86" s="23"/>
      <c r="AR86" s="24" t="s">
        <v>203</v>
      </c>
      <c r="AS86" s="25"/>
    </row>
    <row r="87" spans="43:78" x14ac:dyDescent="0.2">
      <c r="AQ87" s="1" t="s">
        <v>15</v>
      </c>
      <c r="AR87" s="18">
        <f>IF(NOT(IF(AR85,1,0)),1,0)</f>
        <v>1</v>
      </c>
      <c r="AS87" s="1"/>
      <c r="AY87" t="s">
        <v>27</v>
      </c>
      <c r="AZ87" t="s">
        <v>22</v>
      </c>
      <c r="BE87" t="s">
        <v>27</v>
      </c>
      <c r="BF87" t="s">
        <v>22</v>
      </c>
      <c r="BK87" t="s">
        <v>27</v>
      </c>
      <c r="BL87" t="s">
        <v>22</v>
      </c>
      <c r="BQ87" t="s">
        <v>27</v>
      </c>
      <c r="BR87" t="s">
        <v>22</v>
      </c>
      <c r="BW87" t="s">
        <v>27</v>
      </c>
      <c r="BX87" t="s">
        <v>22</v>
      </c>
      <c r="BZ87" s="117">
        <v>0</v>
      </c>
    </row>
    <row r="88" spans="43:78" ht="13.5" thickBot="1" x14ac:dyDescent="0.25">
      <c r="AY88" s="2">
        <f>AY85</f>
        <v>0</v>
      </c>
      <c r="AZ88" s="2">
        <f>AZ83</f>
        <v>0</v>
      </c>
      <c r="BE88" s="2">
        <f>AY77</f>
        <v>1</v>
      </c>
      <c r="BF88" s="2">
        <f>BF83</f>
        <v>0</v>
      </c>
      <c r="BK88" s="2">
        <f>BE77</f>
        <v>1</v>
      </c>
      <c r="BL88" s="2">
        <f>BL83</f>
        <v>0</v>
      </c>
      <c r="BQ88" s="2">
        <f>BK77</f>
        <v>0</v>
      </c>
      <c r="BR88" s="2">
        <f>BR83</f>
        <v>0</v>
      </c>
      <c r="BW88" s="2">
        <f>BQ77</f>
        <v>1</v>
      </c>
      <c r="BX88" s="2">
        <f>BX6</f>
        <v>0</v>
      </c>
    </row>
    <row r="89" spans="43:78" x14ac:dyDescent="0.2">
      <c r="AX89" t="s">
        <v>117</v>
      </c>
      <c r="AY89" s="74"/>
      <c r="AZ89" s="75"/>
      <c r="BA89" s="76"/>
      <c r="BB89" t="s">
        <v>116</v>
      </c>
      <c r="BD89" t="s">
        <v>117</v>
      </c>
      <c r="BE89" s="74"/>
      <c r="BF89" s="75"/>
      <c r="BG89" s="76"/>
      <c r="BH89" t="s">
        <v>116</v>
      </c>
      <c r="BJ89" t="s">
        <v>117</v>
      </c>
      <c r="BK89" s="74"/>
      <c r="BL89" s="75"/>
      <c r="BM89" s="76"/>
      <c r="BN89" t="s">
        <v>116</v>
      </c>
      <c r="BP89" t="s">
        <v>117</v>
      </c>
      <c r="BQ89" s="74"/>
      <c r="BR89" s="75"/>
      <c r="BS89" s="76"/>
      <c r="BT89" t="s">
        <v>116</v>
      </c>
      <c r="BV89" t="s">
        <v>117</v>
      </c>
      <c r="BW89" s="74"/>
      <c r="BX89" s="75"/>
      <c r="BY89" s="76"/>
      <c r="BZ89" t="s">
        <v>116</v>
      </c>
    </row>
    <row r="90" spans="43:78" x14ac:dyDescent="0.2">
      <c r="AX90" s="121">
        <f>IF(OR(AND(NOT(IF(AZ88,1,0)),(IF(AY88,1,0))),AND(NOT( OR(AND(IF(AZ88,1,0),NOT(IF(AY88,1,0))), AND(NOT(IF(AZ88,1,0)),IF(AY88,1,0))) ),(IF(BB90,1,0)))),1,0)</f>
        <v>1</v>
      </c>
      <c r="AY90" s="77"/>
      <c r="AZ90" s="13" t="s">
        <v>128</v>
      </c>
      <c r="BA90" s="78"/>
      <c r="BB90" s="2">
        <f>BD90</f>
        <v>1</v>
      </c>
      <c r="BD90" s="121">
        <f>IF(OR(AND(NOT(IF(BF88,1,0)),(IF(BE88,1,0))),AND(NOT( OR(AND(IF(BF88,1,0),NOT(IF(BE88,1,0))), AND(NOT(IF(BF88,1,0)),IF(BE88,1,0))) ),(IF(BH90,1,0)))),1,0)</f>
        <v>1</v>
      </c>
      <c r="BE90" s="77"/>
      <c r="BF90" s="13" t="s">
        <v>128</v>
      </c>
      <c r="BG90" s="78"/>
      <c r="BH90" s="2">
        <f>BJ90</f>
        <v>1</v>
      </c>
      <c r="BJ90" s="121">
        <f>IF(OR(AND(NOT(IF(BL88,1,0)),(IF(BK88,1,0))),AND(NOT( OR(AND(IF(BL88,1,0),NOT(IF(BK88,1,0))), AND(NOT(IF(BL88,1,0)),IF(BK88,1,0))) ),(IF(BN90,1,0)))),1,0)</f>
        <v>1</v>
      </c>
      <c r="BK90" s="77"/>
      <c r="BL90" s="13" t="s">
        <v>128</v>
      </c>
      <c r="BM90" s="78"/>
      <c r="BN90" s="2">
        <f>BP90</f>
        <v>1</v>
      </c>
      <c r="BP90" s="121">
        <f>IF(OR(AND(NOT(IF(BR88,1,0)),(IF(BQ88,1,0))),AND(NOT( OR(AND(IF(BR88,1,0),NOT(IF(BQ88,1,0))), AND(NOT(IF(BR88,1,0)),IF(BQ88,1,0))) ),(IF(BT90,1,0)))),1,0)</f>
        <v>1</v>
      </c>
      <c r="BQ90" s="77"/>
      <c r="BR90" s="13" t="s">
        <v>128</v>
      </c>
      <c r="BS90" s="78"/>
      <c r="BT90" s="2">
        <f>BV90</f>
        <v>1</v>
      </c>
      <c r="BV90" s="121">
        <f>IF(OR(AND(NOT(IF(BX88,1,0)),(IF(BW88,1,0))),AND(NOT( OR(AND(IF(BX88,1,0),NOT(IF(BW88,1,0))), AND(NOT(IF(BX88,1,0)),IF(BW88,1,0))) ),(IF(BZ90,1,0)))),1,0)</f>
        <v>1</v>
      </c>
      <c r="BW90" s="77"/>
      <c r="BX90" s="13" t="s">
        <v>128</v>
      </c>
      <c r="BY90" s="78"/>
      <c r="BZ90" s="2">
        <f>BZ87</f>
        <v>0</v>
      </c>
    </row>
    <row r="91" spans="43:78" x14ac:dyDescent="0.2">
      <c r="AY91" s="77"/>
      <c r="AZ91" s="13"/>
      <c r="BA91" s="78"/>
      <c r="BB91" s="1"/>
      <c r="BE91" s="77"/>
      <c r="BF91" s="13"/>
      <c r="BG91" s="78"/>
      <c r="BH91" s="1"/>
      <c r="BK91" s="77"/>
      <c r="BL91" s="13"/>
      <c r="BM91" s="78"/>
      <c r="BN91" s="1"/>
      <c r="BQ91" s="77"/>
      <c r="BR91" s="13"/>
      <c r="BS91" s="78"/>
      <c r="BT91" s="1"/>
      <c r="BW91" s="77"/>
      <c r="BX91" s="13"/>
      <c r="BY91" s="78"/>
      <c r="BZ91" s="1"/>
    </row>
    <row r="92" spans="43:78" x14ac:dyDescent="0.2">
      <c r="AX92" t="s">
        <v>21</v>
      </c>
      <c r="AY92" s="77"/>
      <c r="AZ92" s="19"/>
      <c r="BA92" s="78"/>
      <c r="BD92" t="s">
        <v>21</v>
      </c>
      <c r="BE92" s="77"/>
      <c r="BF92" s="19"/>
      <c r="BG92" s="78"/>
      <c r="BJ92" t="s">
        <v>21</v>
      </c>
      <c r="BK92" s="77"/>
      <c r="BL92" s="19"/>
      <c r="BM92" s="78"/>
      <c r="BP92" t="s">
        <v>21</v>
      </c>
      <c r="BQ92" s="77"/>
      <c r="BR92" s="19"/>
      <c r="BS92" s="78"/>
      <c r="BV92" t="s">
        <v>21</v>
      </c>
      <c r="BW92" s="77"/>
      <c r="BX92" s="19"/>
      <c r="BY92" s="78"/>
    </row>
    <row r="93" spans="43:78" ht="13.5" thickBot="1" x14ac:dyDescent="0.25">
      <c r="AX93" s="2">
        <f>AX90</f>
        <v>1</v>
      </c>
      <c r="AY93" s="79" t="s">
        <v>169</v>
      </c>
      <c r="AZ93" s="116">
        <f>IF(OR(AND(IF(BB90,1,0),NOT(IF(AZ88,1,0)),NOT(IF(AY88,1,0))),AND(NOT(IF(BB90,1,0)),IF(AZ88,1,0),NOT(IF(AY88,1,0))),AND(NOT(IF(BB90,1,0)),NOT(IF(AZ88,1,0)),IF(AY88,1,0)),AND(IF(BB90,1,0),IF(AZ88,1,0),IF(AY88,1,0))),1,0)</f>
        <v>1</v>
      </c>
      <c r="BA93" s="81"/>
      <c r="BD93" s="2">
        <f>AX93</f>
        <v>1</v>
      </c>
      <c r="BE93" s="79" t="s">
        <v>169</v>
      </c>
      <c r="BF93" s="116">
        <f>IF(OR(AND(IF(BH90,1,0),NOT(IF(BF88,1,0)),NOT(IF(BE88,1,0))),AND(NOT(IF(BH90,1,0)),IF(BF88,1,0),NOT(IF(BE88,1,0))),AND(NOT(IF(BH90,1,0)),NOT(IF(BF88,1,0)),IF(BE88,1,0)),AND(IF(BH90,1,0),IF(BF88,1,0),IF(BE88,1,0))),1,0)</f>
        <v>0</v>
      </c>
      <c r="BG93" s="81"/>
      <c r="BJ93" s="2">
        <f>BD93</f>
        <v>1</v>
      </c>
      <c r="BK93" s="79" t="s">
        <v>169</v>
      </c>
      <c r="BL93" s="116">
        <f>IF(OR(AND(IF(BN90,1,0),NOT(IF(BL88,1,0)),NOT(IF(BK88,1,0))),AND(NOT(IF(BN90,1,0)),IF(BL88,1,0),NOT(IF(BK88,1,0))),AND(NOT(IF(BN90,1,0)),NOT(IF(BL88,1,0)),IF(BK88,1,0)),AND(IF(BN90,1,0),IF(BL88,1,0),IF(BK88,1,0))),1,0)</f>
        <v>0</v>
      </c>
      <c r="BM93" s="81"/>
      <c r="BP93" s="2">
        <f>BJ93</f>
        <v>1</v>
      </c>
      <c r="BQ93" s="79" t="s">
        <v>169</v>
      </c>
      <c r="BR93" s="116">
        <f>IF(OR(AND(IF(BT90,1,0),NOT(IF(BR88,1,0)),NOT(IF(BQ88,1,0))),AND(NOT(IF(BT90,1,0)),IF(BR88,1,0),NOT(IF(BQ88,1,0))),AND(NOT(IF(BT90,1,0)),NOT(IF(BR88,1,0)),IF(BQ88,1,0)),AND(IF(BT90,1,0),IF(BR88,1,0),IF(BQ88,1,0))),1,0)</f>
        <v>1</v>
      </c>
      <c r="BS93" s="81"/>
      <c r="BV93" s="2">
        <f>BP93</f>
        <v>1</v>
      </c>
      <c r="BW93" s="79" t="s">
        <v>169</v>
      </c>
      <c r="BX93" s="116">
        <f>IF(OR(AND(IF(BZ90,1,0),NOT(IF(BX88,1,0)),NOT(IF(BW88,1,0))),AND(NOT(IF(BZ90,1,0)),IF(BX88,1,0),NOT(IF(BW88,1,0))),AND(NOT(IF(BZ90,1,0)),NOT(IF(BX88,1,0)),IF(BW88,1,0)),AND(IF(BZ90,1,0),IF(BX88,1,0),IF(BW88,1,0))),1,0)</f>
        <v>1</v>
      </c>
      <c r="BY93" s="81"/>
    </row>
    <row r="94" spans="43:78" x14ac:dyDescent="0.2">
      <c r="AX94" s="1"/>
      <c r="AY94" s="32" t="s">
        <v>172</v>
      </c>
      <c r="AZ94" s="82">
        <f>IF(OR(AND(IF(AX93,1,0),IF(AZ88,1,0)),AND(NOT(IF(AX93,1,0)), OR(AND(IF(BB90,1,0),NOT(IF(AZ88,1,0)),NOT(IF(AY88,1,0))),AND(NOT(IF(BB90,1,0)),IF(AZ88,1,0),NOT(IF(AY88,1,0))),AND(NOT(IF(BB90,1,0)),NOT(IF(AZ88,1,0)),IF(AY88,1,0)),AND(IF(BB90,1,0),IF(AZ88,1,0),IF(AY88,1,0))) )),1,0)</f>
        <v>0</v>
      </c>
      <c r="BA94" s="32"/>
      <c r="BD94" s="1"/>
      <c r="BE94" s="32" t="s">
        <v>172</v>
      </c>
      <c r="BF94" s="82">
        <f>IF(OR(AND(IF(BD93,1,0),IF(BF88,1,0)),AND(NOT(IF(BD93,1,0)), OR(AND(IF(BH90,1,0),NOT(IF(BF88,1,0)),NOT(IF(BE88,1,0))),AND(NOT(IF(BH90,1,0)),IF(BF88,1,0),NOT(IF(BE88,1,0))),AND(NOT(IF(BH90,1,0)),NOT(IF(BF88,1,0)),IF(BE88,1,0)),AND(IF(BH90,1,0),IF(BF88,1,0),IF(BE88,1,0))) )),1,0)</f>
        <v>0</v>
      </c>
      <c r="BG94" s="32"/>
      <c r="BJ94" s="1"/>
      <c r="BK94" s="32" t="s">
        <v>172</v>
      </c>
      <c r="BL94" s="82">
        <f>IF(OR(AND(IF(BJ93,1,0),IF(BL88,1,0)),AND(NOT(IF(BJ93,1,0)), OR(AND(IF(BN90,1,0),NOT(IF(BL88,1,0)),NOT(IF(BK88,1,0))),AND(NOT(IF(BN90,1,0)),IF(BL88,1,0),NOT(IF(BK88,1,0))),AND(NOT(IF(BN90,1,0)),NOT(IF(BL88,1,0)),IF(BK88,1,0)),AND(IF(BN90,1,0),IF(BL88,1,0),IF(BK88,1,0))) )),1,0)</f>
        <v>0</v>
      </c>
      <c r="BM94" s="32"/>
      <c r="BP94" s="1"/>
      <c r="BQ94" s="32" t="s">
        <v>172</v>
      </c>
      <c r="BR94" s="82">
        <f>IF(OR(AND(IF(BP93,1,0),IF(BR88,1,0)),AND(NOT(IF(BP93,1,0)), OR(AND(IF(BT90,1,0),NOT(IF(BR88,1,0)),NOT(IF(BQ88,1,0))),AND(NOT(IF(BT90,1,0)),IF(BR88,1,0),NOT(IF(BQ88,1,0))),AND(NOT(IF(BT90,1,0)),NOT(IF(BR88,1,0)),IF(BQ88,1,0)),AND(IF(BT90,1,0),IF(BR88,1,0),IF(BQ88,1,0))) )),1,0)</f>
        <v>0</v>
      </c>
      <c r="BS94" s="32"/>
      <c r="BV94" s="1"/>
      <c r="BW94" s="32" t="s">
        <v>172</v>
      </c>
      <c r="BX94" s="82">
        <f>IF(OR(AND(IF(BV93,1,0),IF(BX88,1,0)),AND(NOT(IF(BV93,1,0)), OR(AND(IF(BZ90,1,0),NOT(IF(BX88,1,0)),NOT(IF(BW88,1,0))),AND(NOT(IF(BZ90,1,0)),IF(BX88,1,0),NOT(IF(BW88,1,0))),AND(NOT(IF(BZ90,1,0)),NOT(IF(BX88,1,0)),IF(BW88,1,0)),AND(IF(BZ90,1,0),IF(BX88,1,0),IF(BW88,1,0))) )),1,0)</f>
        <v>0</v>
      </c>
      <c r="BY94" s="32"/>
    </row>
    <row r="96" spans="43:78" x14ac:dyDescent="0.2">
      <c r="AW96" s="1" t="s">
        <v>16</v>
      </c>
      <c r="AX96" s="2">
        <f>AX93</f>
        <v>1</v>
      </c>
      <c r="AY96" s="1"/>
      <c r="AZ96" s="22"/>
      <c r="BA96" s="70"/>
      <c r="BB96" s="70"/>
      <c r="BC96" s="70"/>
      <c r="BD96" s="70"/>
      <c r="BE96" s="70"/>
      <c r="BF96" s="22"/>
      <c r="BG96" s="70"/>
      <c r="BH96" s="70"/>
      <c r="BI96" s="70"/>
      <c r="BJ96" s="70"/>
      <c r="BK96" s="70"/>
      <c r="BL96" s="22"/>
      <c r="BM96" s="70"/>
      <c r="BN96" s="70"/>
      <c r="BO96" s="70"/>
      <c r="BP96" s="70"/>
      <c r="BQ96" s="70"/>
      <c r="BR96" s="22"/>
      <c r="BS96" s="70"/>
      <c r="BT96" s="70"/>
      <c r="BU96" s="70"/>
      <c r="BV96" s="70"/>
      <c r="BW96" s="70"/>
      <c r="BX96" s="22"/>
    </row>
    <row r="97" spans="8:84" x14ac:dyDescent="0.2">
      <c r="AW97" s="23"/>
      <c r="AX97" s="24" t="s">
        <v>204</v>
      </c>
      <c r="AY97" s="25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</row>
    <row r="98" spans="8:84" x14ac:dyDescent="0.2">
      <c r="H98" s="26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W98" s="1" t="s">
        <v>15</v>
      </c>
      <c r="AX98" s="18">
        <f>IF(NOT(IF(AX96,1,0)),1,0)</f>
        <v>0</v>
      </c>
      <c r="AY98" s="1"/>
      <c r="AZ98" t="s">
        <v>94</v>
      </c>
      <c r="BD98" s="51"/>
      <c r="BE98" s="20"/>
      <c r="BF98" s="20" t="s">
        <v>83</v>
      </c>
      <c r="BG98" s="51"/>
      <c r="BH98" s="51"/>
      <c r="BI98" s="51"/>
      <c r="BJ98" s="51"/>
      <c r="BK98" s="20"/>
      <c r="BL98" s="20" t="s">
        <v>84</v>
      </c>
      <c r="BM98" s="51"/>
      <c r="BN98" s="51"/>
      <c r="BO98" s="51"/>
      <c r="BP98" s="51"/>
      <c r="BQ98" s="20"/>
      <c r="BR98" s="20" t="s">
        <v>85</v>
      </c>
      <c r="BS98" s="51"/>
      <c r="BT98" s="51"/>
      <c r="BU98" s="51"/>
      <c r="BV98" s="51"/>
      <c r="BW98" s="20"/>
      <c r="BX98" s="20" t="s">
        <v>86</v>
      </c>
      <c r="BY98" s="51"/>
      <c r="BZ98" s="51"/>
      <c r="CA98" s="51"/>
      <c r="CB98" s="51"/>
      <c r="CC98" s="20"/>
      <c r="CD98" s="20"/>
      <c r="CE98" s="51"/>
      <c r="CF98" s="51"/>
    </row>
    <row r="99" spans="8:84" x14ac:dyDescent="0.2">
      <c r="H99" s="20"/>
      <c r="I99" s="51"/>
      <c r="J99" s="51"/>
      <c r="K99" s="51"/>
      <c r="L99" s="51"/>
      <c r="M99" s="51"/>
      <c r="N99" s="20"/>
      <c r="O99" s="51"/>
      <c r="P99" s="51"/>
      <c r="Q99" s="51"/>
      <c r="R99" s="51"/>
      <c r="S99" s="51"/>
      <c r="T99" s="20"/>
      <c r="U99" s="51"/>
      <c r="V99" s="51"/>
      <c r="W99" s="51"/>
      <c r="X99" s="51"/>
      <c r="Y99" s="51"/>
      <c r="Z99" s="20"/>
      <c r="AA99" s="51"/>
      <c r="AB99" s="51"/>
      <c r="AC99" s="51"/>
      <c r="AD99" s="51"/>
      <c r="AE99" s="51"/>
      <c r="AF99" s="20"/>
      <c r="AG99" s="51"/>
      <c r="AH99" s="51"/>
      <c r="AI99" s="51"/>
      <c r="AJ99" s="51"/>
      <c r="AK99" s="51"/>
      <c r="AL99" s="20"/>
      <c r="AM99" s="51"/>
      <c r="AN99" s="51"/>
      <c r="AO99" s="51"/>
      <c r="AP99" s="51"/>
      <c r="AQ99" s="51"/>
      <c r="AR99" s="20"/>
      <c r="AX99" s="22"/>
      <c r="AZ99" s="122">
        <f>AZ94</f>
        <v>0</v>
      </c>
      <c r="BD99" s="51"/>
      <c r="BE99" s="51"/>
      <c r="BF99" s="122">
        <f>BF94</f>
        <v>0</v>
      </c>
      <c r="BG99" s="51"/>
      <c r="BH99" s="51"/>
      <c r="BI99" s="51"/>
      <c r="BJ99" s="51"/>
      <c r="BK99" s="51"/>
      <c r="BL99" s="122">
        <f>BL94</f>
        <v>0</v>
      </c>
      <c r="BM99" s="51"/>
      <c r="BN99" s="51"/>
      <c r="BO99" s="51"/>
      <c r="BP99" s="51"/>
      <c r="BQ99" s="51"/>
      <c r="BR99" s="122">
        <f>BR94</f>
        <v>0</v>
      </c>
      <c r="BS99" s="51"/>
      <c r="BT99" s="51"/>
      <c r="BU99" s="51"/>
      <c r="BV99" s="51"/>
      <c r="BW99" s="51"/>
      <c r="BX99" s="122">
        <f>BX94</f>
        <v>0</v>
      </c>
      <c r="BY99" s="51"/>
      <c r="BZ99" s="51"/>
      <c r="CA99" s="51"/>
      <c r="CB99" s="51"/>
      <c r="CC99" s="51"/>
      <c r="CD99" s="51"/>
      <c r="CE99" s="51"/>
      <c r="CF99" s="51"/>
    </row>
    <row r="100" spans="8:84" x14ac:dyDescent="0.2">
      <c r="H100" s="1" t="s">
        <v>194</v>
      </c>
      <c r="N100" t="s">
        <v>195</v>
      </c>
      <c r="T100" t="s">
        <v>196</v>
      </c>
      <c r="Z100" t="s">
        <v>68</v>
      </c>
      <c r="AF100" t="s">
        <v>73</v>
      </c>
      <c r="AL100" t="s">
        <v>77</v>
      </c>
      <c r="AR100" t="s">
        <v>80</v>
      </c>
      <c r="AX100" t="s">
        <v>82</v>
      </c>
      <c r="BD100" s="123"/>
      <c r="BE100" s="51"/>
      <c r="BF100" s="26"/>
      <c r="BG100" s="51"/>
      <c r="BH100" s="20"/>
      <c r="BI100" s="51"/>
      <c r="BJ100" s="123"/>
      <c r="BK100" s="51"/>
      <c r="BL100" s="26"/>
      <c r="BM100" s="51"/>
      <c r="BN100" s="20"/>
      <c r="BO100" s="51"/>
      <c r="BP100" s="123"/>
      <c r="BQ100" s="51"/>
      <c r="BR100" s="26"/>
      <c r="BS100" s="51"/>
      <c r="BT100" s="20"/>
      <c r="BU100" s="51"/>
      <c r="BV100" s="123"/>
      <c r="BW100" s="51"/>
      <c r="BX100" s="26"/>
      <c r="BY100" s="51"/>
      <c r="BZ100" s="20"/>
      <c r="CA100" s="51"/>
      <c r="CB100" s="123"/>
      <c r="CC100" s="51"/>
      <c r="CD100" s="26"/>
      <c r="CE100" s="51"/>
      <c r="CF100" s="20"/>
    </row>
    <row r="101" spans="8:84" x14ac:dyDescent="0.2">
      <c r="H101" s="122">
        <f>H20</f>
        <v>0</v>
      </c>
      <c r="N101" s="122">
        <f>N31</f>
        <v>0</v>
      </c>
      <c r="T101" s="122">
        <f>T42</f>
        <v>0</v>
      </c>
      <c r="Z101" s="122">
        <f>Z53</f>
        <v>0</v>
      </c>
      <c r="AF101" s="122">
        <f>AF64</f>
        <v>1</v>
      </c>
      <c r="AL101" s="122">
        <f>AL75</f>
        <v>0</v>
      </c>
      <c r="AR101" s="122">
        <f>AR87</f>
        <v>1</v>
      </c>
      <c r="AX101" s="122">
        <f>AX98</f>
        <v>0</v>
      </c>
      <c r="BD101" s="51"/>
      <c r="BE101" s="51"/>
      <c r="BF101" s="26"/>
      <c r="BG101" s="51"/>
      <c r="BH101" s="26"/>
      <c r="BI101" s="51"/>
      <c r="BJ101" s="51"/>
      <c r="BK101" s="51"/>
      <c r="BL101" s="26"/>
      <c r="BM101" s="51"/>
      <c r="BN101" s="26"/>
      <c r="BO101" s="51"/>
      <c r="BP101" s="51"/>
      <c r="BQ101" s="51"/>
      <c r="BR101" s="26"/>
      <c r="BS101" s="51"/>
      <c r="BT101" s="26"/>
      <c r="BU101" s="51"/>
      <c r="BV101" s="51"/>
      <c r="BW101" s="51"/>
      <c r="BX101" s="26"/>
      <c r="BY101" s="51"/>
      <c r="BZ101" s="26"/>
      <c r="CA101" s="51"/>
      <c r="CB101" s="51"/>
      <c r="CC101" s="51"/>
      <c r="CD101" s="26"/>
      <c r="CE101" s="51"/>
      <c r="CF101" s="26"/>
    </row>
    <row r="102" spans="8:84" x14ac:dyDescent="0.2">
      <c r="BD102" s="51"/>
      <c r="BE102" s="51"/>
      <c r="BF102" s="19"/>
      <c r="BG102" s="51"/>
      <c r="BH102" s="51"/>
      <c r="BI102" s="51"/>
      <c r="BJ102" s="51"/>
      <c r="BK102" s="51"/>
      <c r="BL102" s="19"/>
      <c r="BM102" s="51"/>
      <c r="BN102" s="51"/>
      <c r="BO102" s="51"/>
      <c r="BP102" s="51"/>
      <c r="BQ102" s="51"/>
      <c r="BR102" s="19"/>
      <c r="BS102" s="51"/>
      <c r="BT102" s="51"/>
      <c r="BU102" s="51"/>
      <c r="BV102" s="51"/>
      <c r="BW102" s="51"/>
      <c r="BX102" s="19"/>
      <c r="BY102" s="51"/>
      <c r="BZ102" s="51"/>
      <c r="CA102" s="51"/>
      <c r="CB102" s="51"/>
      <c r="CC102" s="51"/>
      <c r="CD102" s="19"/>
      <c r="CE102" s="51"/>
      <c r="CF102" s="51"/>
    </row>
    <row r="103" spans="8:84" x14ac:dyDescent="0.2">
      <c r="BD103" s="20"/>
      <c r="BE103" s="51"/>
      <c r="BF103" s="19"/>
      <c r="BG103" s="51"/>
      <c r="BH103" s="51"/>
      <c r="BI103" s="51"/>
      <c r="BJ103" s="20"/>
      <c r="BK103" s="51"/>
      <c r="BL103" s="19"/>
      <c r="BM103" s="51"/>
      <c r="BN103" s="51"/>
      <c r="BO103" s="51"/>
      <c r="BP103" s="20"/>
      <c r="BQ103" s="51"/>
      <c r="BR103" s="19"/>
      <c r="BS103" s="51"/>
      <c r="BT103" s="51"/>
      <c r="BU103" s="51"/>
      <c r="BV103" s="20"/>
      <c r="BW103" s="51"/>
      <c r="BX103" s="19"/>
      <c r="BY103" s="51"/>
      <c r="BZ103" s="51"/>
      <c r="CA103" s="51"/>
      <c r="CB103" s="20"/>
      <c r="CC103" s="51"/>
      <c r="CD103" s="19"/>
      <c r="CE103" s="51"/>
      <c r="CF103" s="51"/>
    </row>
    <row r="104" spans="8:84" x14ac:dyDescent="0.2">
      <c r="BD104" s="26"/>
      <c r="BE104" s="51"/>
      <c r="BF104" s="19"/>
      <c r="BG104" s="51"/>
      <c r="BH104" s="51"/>
      <c r="BI104" s="51"/>
      <c r="BJ104" s="26"/>
      <c r="BK104" s="51"/>
      <c r="BL104" s="19"/>
      <c r="BM104" s="51"/>
      <c r="BN104" s="51"/>
      <c r="BO104" s="51"/>
      <c r="BP104" s="26"/>
      <c r="BQ104" s="51"/>
      <c r="BR104" s="19"/>
      <c r="BS104" s="51"/>
      <c r="BT104" s="51"/>
      <c r="BU104" s="51"/>
      <c r="BV104" s="26"/>
      <c r="BW104" s="51"/>
      <c r="BX104" s="19"/>
      <c r="BY104" s="51"/>
      <c r="BZ104" s="51"/>
      <c r="CA104" s="51"/>
      <c r="CB104" s="26"/>
      <c r="CC104" s="51"/>
      <c r="CD104" s="19"/>
      <c r="CE104" s="51"/>
      <c r="CF104" s="5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07"/>
  <sheetViews>
    <sheetView showGridLines="0" zoomScale="200" zoomScaleNormal="200" workbookViewId="0">
      <selection activeCell="A14" sqref="A14"/>
    </sheetView>
  </sheetViews>
  <sheetFormatPr defaultRowHeight="12.75" x14ac:dyDescent="0.2"/>
  <cols>
    <col min="1" max="1" width="4.28515625" customWidth="1"/>
    <col min="2" max="5" width="3.140625" customWidth="1"/>
    <col min="6" max="6" width="2.42578125" customWidth="1"/>
    <col min="7" max="10" width="2.140625" customWidth="1"/>
    <col min="11" max="77" width="4.7109375" customWidth="1"/>
    <col min="78" max="85" width="9.140625" customWidth="1"/>
  </cols>
  <sheetData>
    <row r="1" spans="1:75" ht="14.25" customHeight="1" x14ac:dyDescent="0.2">
      <c r="A1" t="s">
        <v>225</v>
      </c>
      <c r="B1" s="134"/>
      <c r="C1" s="135"/>
      <c r="D1" s="135"/>
      <c r="E1" s="135"/>
      <c r="F1" s="135"/>
      <c r="G1" s="135"/>
      <c r="H1" s="93"/>
      <c r="I1" s="136"/>
      <c r="J1" s="136"/>
      <c r="K1" s="155"/>
      <c r="L1" s="155"/>
      <c r="M1" s="156"/>
      <c r="N1" s="157"/>
      <c r="O1" s="157"/>
      <c r="P1" s="93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75" ht="15" customHeight="1" x14ac:dyDescent="0.2">
      <c r="B2" s="134"/>
      <c r="C2" s="135"/>
      <c r="D2" s="135"/>
      <c r="E2" s="135"/>
      <c r="F2" s="135"/>
      <c r="G2" s="135"/>
      <c r="H2" s="93"/>
      <c r="I2" s="136"/>
      <c r="J2" s="136"/>
      <c r="K2" s="155"/>
      <c r="L2" s="155"/>
      <c r="M2" s="156"/>
      <c r="N2" s="157"/>
      <c r="O2" s="157"/>
      <c r="P2" s="93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5" ht="14.25" customHeight="1" x14ac:dyDescent="0.2">
      <c r="A3" s="161">
        <v>13</v>
      </c>
      <c r="B3" s="162" t="s">
        <v>233</v>
      </c>
      <c r="C3" s="162">
        <f>A3</f>
        <v>13</v>
      </c>
      <c r="D3" s="232">
        <f>A3^2</f>
        <v>169</v>
      </c>
      <c r="E3" s="232"/>
      <c r="F3" s="137" t="s">
        <v>145</v>
      </c>
      <c r="G3" s="233">
        <f>8*G5 + 4*H5 + 2*I5 + J5</f>
        <v>13</v>
      </c>
      <c r="H3" s="234"/>
      <c r="I3" s="234"/>
      <c r="J3" s="234"/>
      <c r="K3" s="158"/>
      <c r="L3" s="227"/>
      <c r="M3" s="228"/>
      <c r="N3" s="228"/>
      <c r="O3" s="228"/>
      <c r="Q3" s="51"/>
      <c r="R3" s="51"/>
      <c r="S3" s="20"/>
      <c r="T3" s="51"/>
      <c r="U3" s="51"/>
      <c r="V3" s="51"/>
      <c r="W3" s="51"/>
      <c r="X3" s="51"/>
      <c r="Y3" s="20"/>
      <c r="Z3" s="51"/>
      <c r="AA3" s="51"/>
      <c r="AB3" s="51"/>
      <c r="AC3" s="51"/>
      <c r="AD3" s="51"/>
      <c r="AE3" s="20"/>
      <c r="AF3" s="51"/>
      <c r="AG3" s="51"/>
      <c r="AH3" s="51"/>
      <c r="AI3" s="51"/>
      <c r="AJ3" s="51"/>
      <c r="AK3" s="20"/>
      <c r="AL3" s="51"/>
      <c r="AM3" s="51"/>
      <c r="AN3" s="51"/>
      <c r="AO3" s="51"/>
      <c r="AP3" s="51"/>
      <c r="AQ3" s="20"/>
      <c r="AR3" s="51"/>
      <c r="AS3" s="51"/>
      <c r="AT3" s="51"/>
      <c r="AU3" s="51"/>
      <c r="AV3" s="51"/>
      <c r="AW3" s="20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5" ht="14.25" customHeight="1" x14ac:dyDescent="0.2">
      <c r="B4" s="138"/>
      <c r="C4" s="135"/>
      <c r="D4" s="135"/>
      <c r="E4" s="135"/>
      <c r="F4" s="135"/>
      <c r="G4" s="135"/>
      <c r="H4" s="93"/>
      <c r="I4" s="136"/>
      <c r="J4" s="136"/>
      <c r="K4" s="155"/>
      <c r="L4" s="155"/>
      <c r="M4" s="156"/>
      <c r="N4" s="157"/>
      <c r="O4" s="157"/>
      <c r="P4" s="93"/>
      <c r="Q4" s="51"/>
      <c r="R4" s="51"/>
      <c r="S4" s="20"/>
      <c r="T4" s="51"/>
      <c r="U4" s="51"/>
      <c r="V4" s="51"/>
      <c r="W4" s="51"/>
      <c r="X4" s="51"/>
      <c r="Y4" s="20"/>
      <c r="Z4" s="51"/>
      <c r="AA4" s="51"/>
      <c r="AB4" s="51"/>
      <c r="AC4" s="51"/>
      <c r="AD4" s="51"/>
      <c r="AE4" s="20"/>
      <c r="AF4" s="51"/>
      <c r="AG4" s="51"/>
      <c r="AH4" s="51"/>
      <c r="AI4" s="51"/>
      <c r="AJ4" s="51"/>
      <c r="AK4" s="20"/>
      <c r="AL4" s="51"/>
      <c r="AM4" s="51"/>
      <c r="AN4" s="51"/>
      <c r="AO4" s="51"/>
      <c r="AP4" s="51"/>
      <c r="AQ4" s="20"/>
      <c r="AR4" s="51"/>
      <c r="AS4" s="51"/>
      <c r="AT4" s="51"/>
      <c r="AU4" s="51"/>
      <c r="AV4" s="51"/>
      <c r="AW4" s="20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5" ht="23.25" customHeight="1" x14ac:dyDescent="0.35">
      <c r="A5" s="140" t="s">
        <v>226</v>
      </c>
      <c r="B5" s="141">
        <f>VALUE(DEC2BIN(_xlfn.BITAND( _xlfn.BITRSHIFT($D$3, 6), 3)))</f>
        <v>10</v>
      </c>
      <c r="C5" s="141">
        <f>VALUE(DEC2BIN(_xlfn.BITAND( _xlfn.BITRSHIFT($D$3, 4), 3)))</f>
        <v>10</v>
      </c>
      <c r="D5" s="141">
        <f>VALUE(DEC2BIN(_xlfn.BITAND( _xlfn.BITRSHIFT($D$3, 2), 3)))</f>
        <v>10</v>
      </c>
      <c r="E5" s="141">
        <f>VALUE(DEC2BIN(_xlfn.BITAND( _xlfn.BITRSHIFT($D$3, 0), 3)))</f>
        <v>1</v>
      </c>
      <c r="F5" s="137" t="s">
        <v>145</v>
      </c>
      <c r="G5" s="142">
        <f>C6</f>
        <v>1</v>
      </c>
      <c r="H5" s="142">
        <f>D8</f>
        <v>1</v>
      </c>
      <c r="I5" s="142">
        <f>E10</f>
        <v>0</v>
      </c>
      <c r="J5" s="142">
        <f>F12</f>
        <v>1</v>
      </c>
      <c r="K5" s="158"/>
      <c r="L5" s="159"/>
      <c r="M5" s="159"/>
      <c r="N5" s="159"/>
      <c r="O5" s="159"/>
      <c r="P5" s="93"/>
      <c r="Q5" s="51"/>
      <c r="R5" s="51"/>
      <c r="S5" s="20"/>
      <c r="T5" s="51"/>
      <c r="U5" s="51"/>
      <c r="V5" s="51"/>
      <c r="W5" s="51"/>
      <c r="X5" s="51"/>
      <c r="Y5" s="20"/>
      <c r="Z5" s="51"/>
      <c r="AA5" s="51"/>
      <c r="AB5" s="51"/>
      <c r="AC5" s="51"/>
      <c r="AD5" s="51"/>
      <c r="AE5" s="20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5" ht="15.75" customHeight="1" thickBot="1" x14ac:dyDescent="0.3">
      <c r="A6" s="144" t="s">
        <v>227</v>
      </c>
      <c r="B6" s="145">
        <v>1</v>
      </c>
      <c r="C6" s="146">
        <f>IF((BIN2DEC(B5)) &gt;=(BIN2DEC(B6)), 1, 0)</f>
        <v>1</v>
      </c>
      <c r="D6" s="135"/>
      <c r="E6" s="135"/>
      <c r="F6" s="135"/>
      <c r="G6" s="136"/>
      <c r="H6" s="93"/>
      <c r="I6" s="136"/>
      <c r="J6" s="136"/>
      <c r="K6" s="155"/>
      <c r="L6" s="157"/>
      <c r="M6" s="156"/>
      <c r="N6" s="157"/>
      <c r="O6" s="157"/>
      <c r="P6" s="93"/>
      <c r="Q6" s="51"/>
      <c r="R6" s="51"/>
      <c r="S6" s="20"/>
      <c r="T6" s="51"/>
      <c r="U6" s="51"/>
      <c r="V6" s="51"/>
      <c r="W6" s="51"/>
      <c r="X6" s="51"/>
      <c r="Y6" s="20"/>
      <c r="Z6" s="51"/>
      <c r="AA6" s="20"/>
      <c r="AB6" s="51"/>
      <c r="AC6" s="51"/>
      <c r="AD6" s="51"/>
      <c r="AE6" s="20"/>
      <c r="AF6" s="51"/>
      <c r="AG6" s="20"/>
      <c r="AH6" s="51"/>
      <c r="AI6" s="51"/>
      <c r="AJ6" s="51"/>
      <c r="AK6" s="51"/>
      <c r="AL6" s="51"/>
      <c r="AM6" s="20"/>
      <c r="AN6" s="51"/>
      <c r="AO6" s="51"/>
      <c r="AP6" s="51"/>
      <c r="AQ6" s="51"/>
      <c r="AR6" s="51"/>
      <c r="AS6" s="20"/>
      <c r="AT6" s="51"/>
      <c r="AU6" s="51"/>
      <c r="AV6" s="51"/>
      <c r="AW6" s="51"/>
      <c r="AX6" s="51"/>
      <c r="AY6" s="20"/>
      <c r="AZ6" s="51"/>
      <c r="BA6" s="51"/>
      <c r="BB6" s="51"/>
      <c r="BC6" s="51"/>
      <c r="BD6" s="51"/>
      <c r="BE6" s="20"/>
      <c r="BF6" s="51"/>
      <c r="BG6" s="51"/>
      <c r="BH6" s="51"/>
      <c r="BI6" s="51"/>
      <c r="BJ6" s="51"/>
      <c r="BK6" s="51"/>
      <c r="BL6" s="51"/>
    </row>
    <row r="7" spans="1:75" ht="14.25" customHeight="1" x14ac:dyDescent="0.25">
      <c r="B7" s="147">
        <f>VALUE(DEC2BIN( (BIN2DEC(B5)) - $C6*(BIN2DEC(B6))))</f>
        <v>1</v>
      </c>
      <c r="C7" s="148">
        <f>C5</f>
        <v>10</v>
      </c>
      <c r="D7" s="135"/>
      <c r="E7" s="135"/>
      <c r="F7" s="135"/>
      <c r="G7" s="135"/>
      <c r="H7" s="93"/>
      <c r="I7" s="136"/>
      <c r="J7" s="136"/>
      <c r="K7" s="155"/>
      <c r="L7" s="155"/>
      <c r="M7" s="156"/>
      <c r="N7" s="157"/>
      <c r="O7" s="157"/>
      <c r="P7" s="93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75" ht="15.75" customHeight="1" thickBot="1" x14ac:dyDescent="0.3">
      <c r="A8" s="144" t="s">
        <v>227</v>
      </c>
      <c r="B8" s="149">
        <f>G5</f>
        <v>1</v>
      </c>
      <c r="C8" s="150">
        <v>1</v>
      </c>
      <c r="D8" s="146">
        <f>IF( (_xlfn.BITLSHIFT(BIN2DEC(B7), 2) + BIN2DEC(C7)) &gt;=(_xlfn.BITLSHIFT(BIN2DEC(B8), 2) + BIN2DEC(C8)), 1, 0)</f>
        <v>1</v>
      </c>
      <c r="E8" s="135"/>
      <c r="F8" s="135"/>
      <c r="G8" s="135"/>
      <c r="H8" s="136"/>
      <c r="I8" s="136"/>
      <c r="J8" s="136"/>
      <c r="K8" s="155"/>
      <c r="L8" s="155"/>
      <c r="M8" s="157"/>
      <c r="N8" s="157"/>
      <c r="O8" s="157"/>
      <c r="P8" s="93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</row>
    <row r="9" spans="1:75" ht="13.5" customHeight="1" x14ac:dyDescent="0.25">
      <c r="B9" s="151">
        <f>VALUE(DEC2BIN( _xlfn.BITAND( _xlfn.BITRSHIFT((_xlfn.BITLSHIFT(BIN2DEC(B7), 2) + BIN2DEC(C7)) - (_xlfn.BITLSHIFT(BIN2DEC(B8), 2) + BIN2DEC(C8))*D8, 2), 3 ) ))</f>
        <v>0</v>
      </c>
      <c r="C9" s="147">
        <f>VALUE(DEC2BIN( _xlfn.BITAND( _xlfn.BITRSHIFT((_xlfn.BITLSHIFT(BIN2DEC(B7), 2) + BIN2DEC(C7)) - (_xlfn.BITLSHIFT(BIN2DEC(B8), 2) + BIN2DEC(C8))*$D8, 0), 3 ) ))</f>
        <v>1</v>
      </c>
      <c r="D9" s="148">
        <f>D5</f>
        <v>10</v>
      </c>
      <c r="E9" s="135"/>
      <c r="F9" s="135"/>
      <c r="G9" s="135"/>
      <c r="H9" s="93"/>
      <c r="I9" s="136"/>
      <c r="J9" s="136"/>
      <c r="K9" s="155"/>
      <c r="L9" s="155"/>
      <c r="M9" s="156"/>
      <c r="N9" s="157"/>
      <c r="O9" s="157"/>
      <c r="P9" s="93"/>
      <c r="Q9" s="51"/>
      <c r="R9" s="51"/>
      <c r="S9" s="20"/>
      <c r="T9" s="20"/>
      <c r="U9" s="20"/>
      <c r="V9" s="51"/>
      <c r="W9" s="51"/>
      <c r="X9" s="26"/>
      <c r="Y9" s="26"/>
      <c r="Z9" s="26"/>
      <c r="AA9" s="20"/>
      <c r="AB9" s="26"/>
      <c r="AC9" s="51"/>
      <c r="AD9" s="51"/>
      <c r="AE9" s="51"/>
      <c r="AF9" s="51"/>
      <c r="AG9" s="20"/>
      <c r="AH9" s="51"/>
      <c r="AI9" s="51"/>
      <c r="AJ9" s="51"/>
      <c r="AK9" s="51"/>
      <c r="AL9" s="51"/>
      <c r="AM9" s="20"/>
      <c r="AN9" s="51"/>
      <c r="AO9" s="51"/>
      <c r="AP9" s="51"/>
      <c r="AQ9" s="51"/>
      <c r="AR9" s="51"/>
      <c r="AS9" s="20"/>
      <c r="AT9" s="51"/>
      <c r="AU9" s="51"/>
      <c r="AV9" s="51"/>
      <c r="AW9" s="51"/>
      <c r="AX9" s="51"/>
      <c r="AY9" s="20"/>
      <c r="AZ9" s="51"/>
      <c r="BA9" s="51"/>
      <c r="BB9" s="51"/>
      <c r="BC9" s="51"/>
      <c r="BD9" s="51"/>
      <c r="BE9" s="20"/>
      <c r="BF9" s="51"/>
      <c r="BG9" s="51"/>
      <c r="BH9" s="51"/>
      <c r="BI9" s="51"/>
      <c r="BJ9" s="51"/>
      <c r="BK9" s="20"/>
      <c r="BL9" s="51"/>
      <c r="BM9" s="70"/>
      <c r="BN9" s="70"/>
      <c r="BO9" s="70"/>
      <c r="BP9" s="70"/>
      <c r="BQ9" s="22"/>
      <c r="BR9" s="70"/>
      <c r="BS9" s="70"/>
      <c r="BT9" s="70"/>
      <c r="BU9" s="70"/>
      <c r="BV9" s="70"/>
      <c r="BW9" s="22"/>
    </row>
    <row r="10" spans="1:75" ht="15.75" customHeight="1" thickBot="1" x14ac:dyDescent="0.3">
      <c r="B10" s="144" t="s">
        <v>227</v>
      </c>
      <c r="C10" s="152">
        <f>VALUE(DEC2BIN(G5*2+H5))</f>
        <v>11</v>
      </c>
      <c r="D10" s="150">
        <v>1</v>
      </c>
      <c r="E10" s="146">
        <f>IF( (_xlfn.BITLSHIFT(BIN2DEC(B9), 4) + _xlfn.BITLSHIFT(BIN2DEC(C9), 2) + BIN2DEC(D9)) &gt;=(_xlfn.BITLSHIFT(BIN2DEC(C10), 2) + BIN2DEC(D10)), 1, 0)</f>
        <v>0</v>
      </c>
      <c r="F10" s="135"/>
      <c r="G10" s="135"/>
      <c r="H10" s="93"/>
      <c r="I10" s="136"/>
      <c r="J10" s="136"/>
      <c r="K10" s="155"/>
      <c r="L10" s="155"/>
      <c r="M10" s="156"/>
      <c r="N10" s="157"/>
      <c r="O10" s="157"/>
      <c r="P10" s="93"/>
      <c r="Q10" s="51"/>
      <c r="R10" s="26"/>
      <c r="S10" s="26"/>
      <c r="T10" s="51"/>
      <c r="U10" s="51"/>
      <c r="V10" s="51"/>
      <c r="W10" s="26"/>
      <c r="X10" s="20"/>
      <c r="Y10" s="20"/>
      <c r="Z10" s="20"/>
      <c r="AA10" s="26"/>
      <c r="AB10" s="51"/>
      <c r="AC10" s="51"/>
      <c r="AD10" s="51"/>
      <c r="AE10" s="51"/>
      <c r="AF10" s="20"/>
      <c r="AG10" s="51"/>
      <c r="AH10" s="20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5" ht="14.25" customHeight="1" x14ac:dyDescent="0.25">
      <c r="B11" s="147"/>
      <c r="C11" s="147">
        <f>VALUE(DEC2BIN( _xlfn.BITAND( _xlfn.BITRSHIFT((_xlfn.BITLSHIFT(BIN2DEC(B9), 4) + _xlfn.BITLSHIFT(BIN2DEC(C9), 2) + BIN2DEC(D9)) - (_xlfn.BITLSHIFT(BIN2DEC(C10), 2) + BIN2DEC(D10))*E10, 2), 3 ) ))</f>
        <v>1</v>
      </c>
      <c r="D11" s="147">
        <f>VALUE(DEC2BIN( _xlfn.BITAND( _xlfn.BITRSHIFT((_xlfn.BITLSHIFT(BIN2DEC(B9), 4) + _xlfn.BITLSHIFT(BIN2DEC(C9), 2) + BIN2DEC(D9)) - (_xlfn.BITLSHIFT(BIN2DEC(C10), 2) + BIN2DEC(D10))*E10, 0), 3 ) ))</f>
        <v>10</v>
      </c>
      <c r="E11" s="148">
        <f>E5</f>
        <v>1</v>
      </c>
      <c r="F11" s="135"/>
      <c r="G11" s="135"/>
      <c r="H11" s="93"/>
      <c r="I11" s="136"/>
      <c r="J11" s="136"/>
      <c r="K11" s="155"/>
      <c r="L11" s="155"/>
      <c r="M11" s="156"/>
      <c r="N11" s="157"/>
      <c r="O11" s="157"/>
      <c r="P11" s="93"/>
      <c r="Q11" s="26"/>
      <c r="R11" s="51"/>
      <c r="S11" s="51"/>
      <c r="T11" s="26"/>
      <c r="U11" s="26"/>
      <c r="V11" s="51"/>
      <c r="W11" s="26"/>
      <c r="X11" s="26"/>
      <c r="Y11" s="19"/>
      <c r="Z11" s="26"/>
      <c r="AA11" s="26"/>
      <c r="AB11" s="51"/>
      <c r="AC11" s="26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</row>
    <row r="12" spans="1:75" ht="15.75" customHeight="1" thickBot="1" x14ac:dyDescent="0.3">
      <c r="B12" s="144" t="s">
        <v>227</v>
      </c>
      <c r="C12" s="149">
        <f>G5</f>
        <v>1</v>
      </c>
      <c r="D12" s="153">
        <f>VALUE(DEC2BIN(H5*2+I5))</f>
        <v>10</v>
      </c>
      <c r="E12" s="150">
        <v>1</v>
      </c>
      <c r="F12" s="146">
        <f>IF( (_xlfn.BITLSHIFT(BIN2DEC(C11), 4) + _xlfn.BITLSHIFT(BIN2DEC(D11), 2) + BIN2DEC(E11)) &gt;=(_xlfn.BITLSHIFT(BIN2DEC(C12), 4) + _xlfn.BITLSHIFT(BIN2DEC(D12), 2) + BIN2DEC(E12)), 1, 0)</f>
        <v>1</v>
      </c>
      <c r="G12" s="135"/>
      <c r="H12" s="93"/>
      <c r="I12" s="136"/>
      <c r="J12" s="136"/>
      <c r="K12" s="160"/>
      <c r="L12" s="155"/>
      <c r="M12" s="156"/>
      <c r="N12" s="157"/>
      <c r="O12" s="157"/>
      <c r="P12" s="93"/>
      <c r="Q12" s="19"/>
      <c r="R12" s="51"/>
      <c r="S12" s="51"/>
      <c r="T12" s="51"/>
      <c r="U12" s="20"/>
      <c r="V12" s="51"/>
      <c r="W12" s="20"/>
      <c r="X12" s="26"/>
      <c r="Y12" s="26"/>
      <c r="Z12" s="26"/>
      <c r="AA12" s="20"/>
      <c r="AB12" s="51"/>
      <c r="AC12" s="20"/>
      <c r="AD12" s="51"/>
      <c r="AE12" s="19"/>
      <c r="AF12" s="51"/>
      <c r="AG12" s="51"/>
      <c r="AH12" s="51"/>
      <c r="AI12" s="20"/>
      <c r="AJ12" s="51"/>
      <c r="AK12" s="26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20"/>
      <c r="AZ12" s="51"/>
      <c r="BA12" s="51"/>
      <c r="BB12" s="51"/>
      <c r="BC12" s="51"/>
      <c r="BD12" s="51"/>
      <c r="BE12" s="20"/>
      <c r="BF12" s="51"/>
      <c r="BG12" s="51"/>
      <c r="BH12" s="51"/>
      <c r="BI12" s="51"/>
      <c r="BJ12" s="51"/>
      <c r="BK12" s="20"/>
      <c r="BL12" s="51"/>
      <c r="BM12" s="70"/>
      <c r="BN12" s="70"/>
      <c r="BO12" s="70"/>
      <c r="BP12" s="70"/>
      <c r="BQ12" s="22"/>
      <c r="BR12" s="70"/>
      <c r="BS12" s="70"/>
      <c r="BT12" s="70"/>
      <c r="BU12" s="70"/>
      <c r="BV12" s="70"/>
      <c r="BW12" s="22"/>
    </row>
    <row r="13" spans="1:75" ht="15" customHeight="1" x14ac:dyDescent="0.2">
      <c r="B13" s="147"/>
      <c r="C13" s="147">
        <f>VALUE(DEC2BIN( _xlfn.BITAND( _xlfn.BITRSHIFT((_xlfn.BITLSHIFT(BIN2DEC(C11), 4) + _xlfn.BITLSHIFT(BIN2DEC(D11), 2) + BIN2DEC(E11)) - (_xlfn.BITLSHIFT(BIN2DEC(C12), 4) + _xlfn.BITLSHIFT(BIN2DEC(D12), 2) + BIN2DEC(E12))*$F12, 4), 3 ) ))</f>
        <v>0</v>
      </c>
      <c r="D13" s="147">
        <f>VALUE(DEC2BIN( _xlfn.BITAND( _xlfn.BITRSHIFT((_xlfn.BITLSHIFT(BIN2DEC(C11), 4) + _xlfn.BITLSHIFT(BIN2DEC(D11), 2) + BIN2DEC(E11)) - (_xlfn.BITLSHIFT(BIN2DEC(C12), 4) + _xlfn.BITLSHIFT(BIN2DEC(D12), 2) + BIN2DEC(E12))*$F12, 2), 3 ) ))</f>
        <v>0</v>
      </c>
      <c r="E13" s="147">
        <f>VALUE(DEC2BIN( _xlfn.BITAND( _xlfn.BITRSHIFT((_xlfn.BITLSHIFT(BIN2DEC(C11), 4) + _xlfn.BITLSHIFT(BIN2DEC(D11), 2) + BIN2DEC(E11)) -(_xlfn.BITLSHIFT(BIN2DEC(C12), 4) + _xlfn.BITLSHIFT(BIN2DEC(D12), 2) + BIN2DEC(E12))*$F12, 0), 3 ) ))</f>
        <v>0</v>
      </c>
      <c r="F13" s="135"/>
      <c r="G13" s="135"/>
      <c r="H13" s="93"/>
      <c r="I13" s="136"/>
      <c r="J13" s="136"/>
      <c r="K13" s="155"/>
      <c r="L13" s="155"/>
      <c r="M13" s="13"/>
      <c r="N13" s="157"/>
      <c r="O13" s="157"/>
      <c r="P13" s="93"/>
      <c r="Q13" s="51"/>
      <c r="R13" s="51"/>
      <c r="S13" s="51"/>
      <c r="T13" s="51"/>
      <c r="U13" s="51"/>
      <c r="V13" s="51"/>
      <c r="W13" s="26"/>
      <c r="X13" s="26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26"/>
      <c r="AJ13" s="51"/>
      <c r="AK13" s="26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</row>
    <row r="14" spans="1:75" ht="15" customHeight="1" x14ac:dyDescent="0.2">
      <c r="B14" s="134"/>
      <c r="C14" s="135"/>
      <c r="D14" s="135"/>
      <c r="E14" s="135"/>
      <c r="F14" s="135"/>
      <c r="G14" s="135"/>
      <c r="H14" s="93"/>
      <c r="I14" s="136"/>
      <c r="J14" s="136"/>
      <c r="K14" s="155"/>
      <c r="L14" s="155"/>
      <c r="M14" s="156"/>
      <c r="N14" s="157"/>
      <c r="O14" s="157"/>
      <c r="P14" s="93"/>
      <c r="Q14" s="51"/>
      <c r="R14" s="51"/>
      <c r="S14" s="51"/>
      <c r="T14" s="20"/>
      <c r="U14" s="20"/>
      <c r="V14" s="51"/>
      <c r="W14" s="51"/>
      <c r="X14" s="26"/>
      <c r="Y14" s="51"/>
      <c r="Z14" s="20"/>
      <c r="AA14" s="20"/>
      <c r="AB14" s="51"/>
      <c r="AC14" s="51"/>
      <c r="AD14" s="51"/>
      <c r="AE14" s="51"/>
      <c r="AF14" s="20"/>
      <c r="AG14" s="20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</row>
    <row r="15" spans="1:75" ht="15" customHeight="1" x14ac:dyDescent="0.2">
      <c r="A15" s="20"/>
      <c r="B15" s="51"/>
      <c r="C15" s="19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5" ht="15" customHeight="1" x14ac:dyDescent="0.2">
      <c r="A16" s="26"/>
      <c r="B16" s="51"/>
      <c r="C16" s="19"/>
      <c r="D16" s="51"/>
      <c r="E16" s="51"/>
      <c r="F16" s="51"/>
      <c r="G16" s="19"/>
      <c r="H16" s="51"/>
      <c r="I16" s="26"/>
      <c r="J16" s="51"/>
      <c r="K16" s="20"/>
      <c r="L16" s="51"/>
      <c r="M16" s="19"/>
      <c r="N16" s="51"/>
      <c r="O16" s="26"/>
      <c r="P16" s="51"/>
      <c r="Q16" s="20"/>
      <c r="R16" s="51"/>
      <c r="S16" s="19"/>
      <c r="T16" s="51"/>
      <c r="U16" s="26"/>
      <c r="V16" s="51"/>
      <c r="W16" s="20"/>
      <c r="X16" s="51"/>
      <c r="Y16" s="19"/>
      <c r="Z16" s="51"/>
      <c r="AA16" s="26"/>
      <c r="AB16" s="51"/>
      <c r="AC16" s="20"/>
      <c r="AD16" s="51"/>
      <c r="AE16" s="19"/>
      <c r="AF16" s="51"/>
      <c r="AG16" s="26"/>
      <c r="AH16" s="51"/>
      <c r="AI16" s="20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</row>
    <row r="17" spans="1:64" ht="15" customHeight="1" x14ac:dyDescent="0.2">
      <c r="A17" s="51"/>
      <c r="B17" s="51"/>
      <c r="C17" s="51"/>
      <c r="D17" s="51"/>
      <c r="E17" s="51"/>
      <c r="F17" s="51"/>
      <c r="G17" s="51"/>
      <c r="H17" s="51"/>
      <c r="I17" s="26"/>
      <c r="J17" s="51"/>
      <c r="K17" s="26"/>
      <c r="L17" s="51"/>
      <c r="M17" s="51"/>
      <c r="N17" s="51"/>
      <c r="O17" s="26"/>
      <c r="P17" s="51"/>
      <c r="Q17" s="26"/>
      <c r="R17" s="51"/>
      <c r="S17" s="51"/>
      <c r="T17" s="51"/>
      <c r="U17" s="26"/>
      <c r="V17" s="51"/>
      <c r="W17" s="26"/>
      <c r="X17" s="51"/>
      <c r="Y17" s="51"/>
      <c r="Z17" s="51"/>
      <c r="AA17" s="26"/>
      <c r="AB17" s="51"/>
      <c r="AC17" s="26"/>
      <c r="AD17" s="51"/>
      <c r="AE17" s="51"/>
      <c r="AF17" s="51"/>
      <c r="AG17" s="26"/>
      <c r="AH17" s="51"/>
      <c r="AI17" s="26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64" ht="15" customHeight="1" x14ac:dyDescent="0.2">
      <c r="A18" s="51"/>
      <c r="B18" s="51"/>
      <c r="C18" s="51"/>
      <c r="D18" s="51"/>
      <c r="E18" s="51"/>
      <c r="F18" s="51"/>
      <c r="G18" s="51"/>
      <c r="H18" s="51"/>
      <c r="I18" s="19"/>
      <c r="J18" s="51"/>
      <c r="K18" s="51"/>
      <c r="L18" s="51"/>
      <c r="M18" s="51"/>
      <c r="N18" s="51"/>
      <c r="O18" s="19"/>
      <c r="P18" s="51"/>
      <c r="Q18" s="51"/>
      <c r="R18" s="51"/>
      <c r="S18" s="51"/>
      <c r="T18" s="51"/>
      <c r="U18" s="19"/>
      <c r="V18" s="51"/>
      <c r="W18" s="51"/>
      <c r="X18" s="51"/>
      <c r="Y18" s="51"/>
      <c r="Z18" s="51"/>
      <c r="AA18" s="19"/>
      <c r="AB18" s="51"/>
      <c r="AC18" s="51"/>
      <c r="AD18" s="51"/>
      <c r="AE18" s="51"/>
      <c r="AF18" s="51"/>
      <c r="AG18" s="19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64" ht="15" customHeight="1" x14ac:dyDescent="0.2">
      <c r="A19" s="26"/>
      <c r="B19" s="26"/>
      <c r="C19" s="26"/>
      <c r="D19" s="26"/>
      <c r="E19" s="26"/>
      <c r="F19" s="26"/>
      <c r="G19" s="20"/>
      <c r="H19" s="51"/>
      <c r="I19" s="19"/>
      <c r="J19" s="51"/>
      <c r="K19" s="51"/>
      <c r="L19" s="51"/>
      <c r="M19" s="20"/>
      <c r="N19" s="51"/>
      <c r="O19" s="19"/>
      <c r="P19" s="51"/>
      <c r="Q19" s="51"/>
      <c r="R19" s="51"/>
      <c r="S19" s="20"/>
      <c r="T19" s="51"/>
      <c r="U19" s="19"/>
      <c r="V19" s="51"/>
      <c r="W19" s="51"/>
      <c r="X19" s="51"/>
      <c r="Y19" s="20"/>
      <c r="Z19" s="51"/>
      <c r="AA19" s="19"/>
      <c r="AB19" s="51"/>
      <c r="AC19" s="51"/>
      <c r="AD19" s="51"/>
      <c r="AE19" s="20"/>
      <c r="AF19" s="51"/>
      <c r="AG19" s="19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20"/>
      <c r="AX19" s="20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64" ht="12" customHeight="1" x14ac:dyDescent="0.2">
      <c r="A20" s="26"/>
      <c r="B20" s="26"/>
      <c r="C20" s="26"/>
      <c r="D20" s="26"/>
      <c r="E20" s="26"/>
      <c r="F20" s="26"/>
      <c r="G20" s="26"/>
      <c r="H20" s="51"/>
      <c r="I20" s="19"/>
      <c r="J20" s="51"/>
      <c r="K20" s="51"/>
      <c r="L20" s="51"/>
      <c r="M20" s="26"/>
      <c r="N20" s="51"/>
      <c r="O20" s="19"/>
      <c r="P20" s="51"/>
      <c r="Q20" s="51"/>
      <c r="R20" s="51"/>
      <c r="S20" s="26"/>
      <c r="T20" s="51"/>
      <c r="U20" s="19"/>
      <c r="V20" s="51"/>
      <c r="W20" s="51"/>
      <c r="X20" s="51"/>
      <c r="Y20" s="26"/>
      <c r="Z20" s="51"/>
      <c r="AA20" s="19"/>
      <c r="AB20" s="51"/>
      <c r="AC20" s="51"/>
      <c r="AD20" s="51"/>
      <c r="AE20" s="26"/>
      <c r="AF20" s="51"/>
      <c r="AG20" s="19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64" ht="12" customHeight="1" x14ac:dyDescent="0.2">
      <c r="A21" s="26"/>
      <c r="B21" s="26"/>
      <c r="C21" s="26"/>
      <c r="D21" s="26"/>
      <c r="E21" s="26"/>
      <c r="F21" s="26"/>
      <c r="G21" s="20"/>
      <c r="H21" s="26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123"/>
      <c r="AW21" s="51"/>
      <c r="AX21" s="26"/>
      <c r="AY21" s="51"/>
      <c r="AZ21" s="20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</row>
    <row r="22" spans="1:64" ht="12" customHeight="1" x14ac:dyDescent="0.2">
      <c r="A22" s="26"/>
      <c r="B22" s="26"/>
      <c r="C22" s="26"/>
      <c r="D22" s="26"/>
      <c r="E22" s="26"/>
      <c r="F22" s="26"/>
      <c r="G22" s="26"/>
      <c r="H22" s="26"/>
      <c r="I22" s="51"/>
      <c r="J22" s="51"/>
      <c r="K22" s="51"/>
      <c r="L22" s="51"/>
      <c r="M22" s="51"/>
      <c r="N22" s="26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26"/>
      <c r="AA22" s="51"/>
      <c r="AB22" s="51"/>
      <c r="AC22" s="51"/>
      <c r="AD22" s="51"/>
      <c r="AE22" s="26"/>
      <c r="AF22" s="26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26"/>
      <c r="AY22" s="51"/>
      <c r="AZ22" s="26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</row>
    <row r="23" spans="1:64" ht="12" customHeight="1" x14ac:dyDescent="0.2">
      <c r="A23" s="26"/>
      <c r="B23" s="26"/>
      <c r="C23" s="26"/>
      <c r="D23" s="26"/>
      <c r="E23" s="26"/>
      <c r="F23" s="26"/>
      <c r="G23" s="19"/>
      <c r="H23" s="26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19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spans="1:64" ht="12" customHeight="1" x14ac:dyDescent="0.2">
      <c r="A24" s="26"/>
      <c r="B24" s="26"/>
      <c r="C24" s="26"/>
      <c r="D24" s="26"/>
      <c r="E24" s="26"/>
      <c r="F24" s="26"/>
      <c r="G24" s="26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26"/>
      <c r="AJ24" s="51"/>
      <c r="AK24" s="51"/>
      <c r="AL24" s="51"/>
      <c r="AM24" s="51"/>
      <c r="AN24" s="51"/>
      <c r="AO24" s="26"/>
      <c r="AP24" s="51"/>
      <c r="AQ24" s="51"/>
      <c r="AR24" s="51"/>
      <c r="AS24" s="51"/>
      <c r="AT24" s="51"/>
      <c r="AU24" s="51"/>
      <c r="AV24" s="20"/>
      <c r="AW24" s="51"/>
      <c r="AX24" s="19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</row>
    <row r="25" spans="1:64" ht="12" customHeight="1" x14ac:dyDescent="0.2">
      <c r="A25" s="26"/>
      <c r="B25" s="26"/>
      <c r="C25" s="26"/>
      <c r="D25" s="26"/>
      <c r="E25" s="26"/>
      <c r="F25" s="26"/>
      <c r="G25" s="26"/>
      <c r="H25" s="51"/>
      <c r="I25" s="51"/>
      <c r="J25" s="51"/>
      <c r="K25" s="51"/>
      <c r="L25" s="51"/>
      <c r="M25" s="51"/>
      <c r="N25" s="20"/>
      <c r="O25" s="20"/>
      <c r="P25" s="51"/>
      <c r="Q25" s="51"/>
      <c r="R25" s="51"/>
      <c r="S25" s="51"/>
      <c r="T25" s="20"/>
      <c r="U25" s="20"/>
      <c r="V25" s="51"/>
      <c r="W25" s="51"/>
      <c r="X25" s="51"/>
      <c r="Y25" s="51"/>
      <c r="Z25" s="20"/>
      <c r="AA25" s="20"/>
      <c r="AB25" s="51"/>
      <c r="AC25" s="51"/>
      <c r="AD25" s="51"/>
      <c r="AE25" s="51"/>
      <c r="AF25" s="20"/>
      <c r="AG25" s="20"/>
      <c r="AH25" s="51"/>
      <c r="AI25" s="51"/>
      <c r="AJ25" s="51"/>
      <c r="AK25" s="51"/>
      <c r="AL25" s="20"/>
      <c r="AM25" s="20"/>
      <c r="AN25" s="51"/>
      <c r="AO25" s="51"/>
      <c r="AP25" s="51"/>
      <c r="AQ25" s="51"/>
      <c r="AR25" s="51"/>
      <c r="AS25" s="51"/>
      <c r="AT25" s="51"/>
      <c r="AU25" s="51"/>
      <c r="AV25" s="26"/>
      <c r="AW25" s="51"/>
      <c r="AX25" s="19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64" ht="12" customHeight="1" x14ac:dyDescent="0.2">
      <c r="A26" s="26"/>
      <c r="B26" s="26"/>
      <c r="C26" s="26"/>
      <c r="D26" s="26"/>
      <c r="E26" s="26"/>
      <c r="F26" s="26"/>
      <c r="G26" s="26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64" ht="12" customHeight="1" x14ac:dyDescent="0.2">
      <c r="A27" s="26"/>
      <c r="B27" s="26"/>
      <c r="C27" s="26"/>
      <c r="D27" s="26"/>
      <c r="E27" s="26"/>
      <c r="F27" s="26"/>
      <c r="G27" s="26"/>
      <c r="H27" s="51"/>
      <c r="I27" s="51"/>
      <c r="J27" s="51"/>
      <c r="K27" s="51"/>
      <c r="L27" s="51"/>
      <c r="M27" s="19"/>
      <c r="N27" s="51"/>
      <c r="O27" s="26"/>
      <c r="P27" s="51"/>
      <c r="Q27" s="20"/>
      <c r="R27" s="51"/>
      <c r="S27" s="19"/>
      <c r="T27" s="51"/>
      <c r="U27" s="26"/>
      <c r="V27" s="51"/>
      <c r="W27" s="20"/>
      <c r="X27" s="51"/>
      <c r="Y27" s="19"/>
      <c r="Z27" s="51"/>
      <c r="AA27" s="26"/>
      <c r="AB27" s="51"/>
      <c r="AC27" s="20"/>
      <c r="AD27" s="51"/>
      <c r="AE27" s="19"/>
      <c r="AF27" s="51"/>
      <c r="AG27" s="26"/>
      <c r="AH27" s="51"/>
      <c r="AI27" s="20"/>
      <c r="AJ27" s="51"/>
      <c r="AK27" s="19"/>
      <c r="AL27" s="51"/>
      <c r="AM27" s="26"/>
      <c r="AN27" s="51"/>
      <c r="AO27" s="20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</row>
    <row r="28" spans="1:64" ht="12" customHeight="1" x14ac:dyDescent="0.2">
      <c r="A28" s="26"/>
      <c r="B28" s="26"/>
      <c r="C28" s="26"/>
      <c r="D28" s="26"/>
      <c r="E28" s="26"/>
      <c r="F28" s="26"/>
      <c r="G28" s="26"/>
      <c r="H28" s="51"/>
      <c r="I28" s="51"/>
      <c r="J28" s="51"/>
      <c r="K28" s="51"/>
      <c r="L28" s="51"/>
      <c r="M28" s="51"/>
      <c r="N28" s="51"/>
      <c r="O28" s="26"/>
      <c r="P28" s="51"/>
      <c r="Q28" s="26"/>
      <c r="R28" s="51"/>
      <c r="S28" s="51"/>
      <c r="T28" s="51"/>
      <c r="U28" s="26"/>
      <c r="V28" s="51"/>
      <c r="W28" s="26"/>
      <c r="X28" s="51"/>
      <c r="Y28" s="51"/>
      <c r="Z28" s="51"/>
      <c r="AA28" s="26"/>
      <c r="AB28" s="51"/>
      <c r="AC28" s="26"/>
      <c r="AD28" s="51"/>
      <c r="AE28" s="51"/>
      <c r="AF28" s="51"/>
      <c r="AG28" s="26"/>
      <c r="AH28" s="51"/>
      <c r="AI28" s="26"/>
      <c r="AJ28" s="51"/>
      <c r="AK28" s="51"/>
      <c r="AL28" s="51"/>
      <c r="AM28" s="26"/>
      <c r="AN28" s="51"/>
      <c r="AO28" s="26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64" ht="12" customHeight="1" x14ac:dyDescent="0.2">
      <c r="A29" s="26"/>
      <c r="B29" s="26"/>
      <c r="C29" s="26"/>
      <c r="D29" s="26"/>
      <c r="E29" s="26"/>
      <c r="F29" s="26"/>
      <c r="G29" s="26"/>
      <c r="H29" s="51"/>
      <c r="I29" s="51"/>
      <c r="J29" s="51"/>
      <c r="K29" s="51"/>
      <c r="L29" s="51"/>
      <c r="M29" s="51"/>
      <c r="N29" s="51"/>
      <c r="O29" s="19"/>
      <c r="P29" s="51"/>
      <c r="Q29" s="51"/>
      <c r="R29" s="51"/>
      <c r="S29" s="51"/>
      <c r="T29" s="51"/>
      <c r="U29" s="19"/>
      <c r="V29" s="51"/>
      <c r="W29" s="51"/>
      <c r="X29" s="51"/>
      <c r="Y29" s="51"/>
      <c r="Z29" s="51"/>
      <c r="AA29" s="19"/>
      <c r="AB29" s="51"/>
      <c r="AC29" s="51"/>
      <c r="AD29" s="51"/>
      <c r="AE29" s="51"/>
      <c r="AF29" s="51"/>
      <c r="AG29" s="19"/>
      <c r="AH29" s="51"/>
      <c r="AI29" s="51"/>
      <c r="AJ29" s="51"/>
      <c r="AK29" s="51"/>
      <c r="AL29" s="51"/>
      <c r="AM29" s="19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</row>
    <row r="30" spans="1:64" ht="12" customHeight="1" x14ac:dyDescent="0.2">
      <c r="A30" s="26"/>
      <c r="B30" s="26"/>
      <c r="C30" s="26"/>
      <c r="D30" s="26"/>
      <c r="E30" s="26"/>
      <c r="F30" s="26"/>
      <c r="G30" s="26"/>
      <c r="H30" s="51"/>
      <c r="I30" s="51"/>
      <c r="J30" s="51"/>
      <c r="K30" s="51"/>
      <c r="L30" s="51"/>
      <c r="M30" s="20"/>
      <c r="N30" s="51"/>
      <c r="O30" s="19"/>
      <c r="P30" s="51"/>
      <c r="Q30" s="51"/>
      <c r="R30" s="51"/>
      <c r="S30" s="20"/>
      <c r="T30" s="51"/>
      <c r="U30" s="19"/>
      <c r="V30" s="51"/>
      <c r="W30" s="51"/>
      <c r="X30" s="51"/>
      <c r="Y30" s="20"/>
      <c r="Z30" s="51"/>
      <c r="AA30" s="19"/>
      <c r="AB30" s="51"/>
      <c r="AC30" s="51"/>
      <c r="AD30" s="51"/>
      <c r="AE30" s="20"/>
      <c r="AF30" s="51"/>
      <c r="AG30" s="19"/>
      <c r="AH30" s="51"/>
      <c r="AI30" s="51"/>
      <c r="AJ30" s="51"/>
      <c r="AK30" s="20"/>
      <c r="AL30" s="51"/>
      <c r="AM30" s="19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64" ht="12" customHeight="1" x14ac:dyDescent="0.2">
      <c r="A31" s="26"/>
      <c r="B31" s="26"/>
      <c r="C31" s="26"/>
      <c r="D31" s="26"/>
      <c r="E31" s="26"/>
      <c r="F31" s="26"/>
      <c r="G31" s="26"/>
      <c r="H31" s="51"/>
      <c r="I31" s="51"/>
      <c r="J31" s="51"/>
      <c r="K31" s="51"/>
      <c r="L31" s="51"/>
      <c r="M31" s="26"/>
      <c r="N31" s="51"/>
      <c r="O31" s="19"/>
      <c r="P31" s="51"/>
      <c r="Q31" s="51"/>
      <c r="R31" s="51"/>
      <c r="S31" s="26"/>
      <c r="T31" s="51"/>
      <c r="U31" s="19"/>
      <c r="V31" s="51"/>
      <c r="W31" s="51"/>
      <c r="X31" s="51"/>
      <c r="Y31" s="26"/>
      <c r="Z31" s="51"/>
      <c r="AA31" s="19"/>
      <c r="AB31" s="51"/>
      <c r="AC31" s="51"/>
      <c r="AD31" s="51"/>
      <c r="AE31" s="26"/>
      <c r="AF31" s="51"/>
      <c r="AG31" s="19"/>
      <c r="AH31" s="51"/>
      <c r="AI31" s="51"/>
      <c r="AJ31" s="51"/>
      <c r="AK31" s="26"/>
      <c r="AL31" s="51"/>
      <c r="AM31" s="19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</row>
    <row r="32" spans="1:64" ht="12" customHeight="1" x14ac:dyDescent="0.2">
      <c r="A32" s="26"/>
      <c r="B32" s="26"/>
      <c r="C32" s="26"/>
      <c r="D32" s="26"/>
      <c r="E32" s="26"/>
      <c r="F32" s="26"/>
      <c r="G32" s="26"/>
      <c r="H32" s="51"/>
      <c r="I32" s="51"/>
      <c r="J32" s="51"/>
      <c r="K32" s="51"/>
      <c r="L32" s="26"/>
      <c r="M32" s="20"/>
      <c r="N32" s="26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</row>
    <row r="33" spans="1:64" ht="12" customHeight="1" x14ac:dyDescent="0.2">
      <c r="A33" s="26"/>
      <c r="B33" s="26"/>
      <c r="C33" s="26"/>
      <c r="D33" s="26"/>
      <c r="E33" s="26"/>
      <c r="F33" s="26"/>
      <c r="G33" s="26"/>
      <c r="H33" s="51"/>
      <c r="I33" s="51"/>
      <c r="J33" s="51"/>
      <c r="K33" s="51"/>
      <c r="L33" s="26"/>
      <c r="M33" s="26"/>
      <c r="N33" s="26"/>
      <c r="O33" s="51"/>
      <c r="P33" s="51"/>
      <c r="Q33" s="51"/>
      <c r="R33" s="51"/>
      <c r="S33" s="51"/>
      <c r="T33" s="26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26"/>
      <c r="AM33" s="51"/>
      <c r="AN33" s="51"/>
      <c r="AO33" s="51"/>
      <c r="AP33" s="51"/>
      <c r="AQ33" s="51"/>
      <c r="AR33" s="26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</row>
    <row r="34" spans="1:64" ht="12" customHeight="1" x14ac:dyDescent="0.2">
      <c r="A34" s="26"/>
      <c r="B34" s="26"/>
      <c r="C34" s="26"/>
      <c r="D34" s="26"/>
      <c r="E34" s="26"/>
      <c r="F34" s="26"/>
      <c r="G34" s="26"/>
      <c r="H34" s="51"/>
      <c r="I34" s="51"/>
      <c r="J34" s="51"/>
      <c r="K34" s="51"/>
      <c r="L34" s="26"/>
      <c r="M34" s="19"/>
      <c r="N34" s="26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64" ht="12" customHeight="1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26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64" ht="12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20"/>
      <c r="U36" s="20"/>
      <c r="V36" s="51"/>
      <c r="W36" s="51"/>
      <c r="X36" s="51"/>
      <c r="Y36" s="51"/>
      <c r="Z36" s="20"/>
      <c r="AA36" s="20"/>
      <c r="AB36" s="51"/>
      <c r="AC36" s="51"/>
      <c r="AD36" s="51"/>
      <c r="AE36" s="51"/>
      <c r="AF36" s="20"/>
      <c r="AG36" s="20"/>
      <c r="AH36" s="51"/>
      <c r="AI36" s="51"/>
      <c r="AJ36" s="51"/>
      <c r="AK36" s="51"/>
      <c r="AL36" s="20"/>
      <c r="AM36" s="20"/>
      <c r="AN36" s="51"/>
      <c r="AO36" s="51"/>
      <c r="AP36" s="51"/>
      <c r="AQ36" s="51"/>
      <c r="AR36" s="20"/>
      <c r="AS36" s="20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64" ht="12" customHeight="1" x14ac:dyDescent="0.2"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64" ht="12" customHeight="1" x14ac:dyDescent="0.2"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123"/>
      <c r="T38" s="51"/>
      <c r="U38" s="26"/>
      <c r="V38" s="51"/>
      <c r="W38" s="20"/>
      <c r="X38" s="51"/>
      <c r="Y38" s="123"/>
      <c r="Z38" s="51"/>
      <c r="AA38" s="26"/>
      <c r="AB38" s="51"/>
      <c r="AC38" s="20"/>
      <c r="AD38" s="51"/>
      <c r="AE38" s="123"/>
      <c r="AF38" s="51"/>
      <c r="AG38" s="26"/>
      <c r="AH38" s="51"/>
      <c r="AI38" s="20"/>
      <c r="AJ38" s="51"/>
      <c r="AK38" s="123"/>
      <c r="AL38" s="51"/>
      <c r="AM38" s="26"/>
      <c r="AN38" s="51"/>
      <c r="AO38" s="20"/>
      <c r="AP38" s="51"/>
      <c r="AQ38" s="123"/>
      <c r="AR38" s="51"/>
      <c r="AS38" s="26"/>
      <c r="AT38" s="51"/>
      <c r="AU38" s="20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1:64" ht="12" customHeight="1" x14ac:dyDescent="0.2"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26"/>
      <c r="V39" s="51"/>
      <c r="W39" s="26"/>
      <c r="X39" s="51"/>
      <c r="Y39" s="51"/>
      <c r="Z39" s="51"/>
      <c r="AA39" s="26"/>
      <c r="AB39" s="51"/>
      <c r="AC39" s="26"/>
      <c r="AD39" s="51"/>
      <c r="AE39" s="51"/>
      <c r="AF39" s="51"/>
      <c r="AG39" s="26"/>
      <c r="AH39" s="51"/>
      <c r="AI39" s="26"/>
      <c r="AJ39" s="51"/>
      <c r="AK39" s="51"/>
      <c r="AL39" s="51"/>
      <c r="AM39" s="26"/>
      <c r="AN39" s="51"/>
      <c r="AO39" s="26"/>
      <c r="AP39" s="51"/>
      <c r="AQ39" s="51"/>
      <c r="AR39" s="51"/>
      <c r="AS39" s="26"/>
      <c r="AT39" s="51"/>
      <c r="AU39" s="26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spans="1:64" ht="12" customHeight="1" x14ac:dyDescent="0.2"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19"/>
      <c r="V40" s="51"/>
      <c r="W40" s="51"/>
      <c r="X40" s="51"/>
      <c r="Y40" s="51"/>
      <c r="Z40" s="51"/>
      <c r="AA40" s="19"/>
      <c r="AB40" s="51"/>
      <c r="AC40" s="51"/>
      <c r="AD40" s="51"/>
      <c r="AE40" s="51"/>
      <c r="AF40" s="51"/>
      <c r="AG40" s="19"/>
      <c r="AH40" s="51"/>
      <c r="AI40" s="51"/>
      <c r="AJ40" s="51"/>
      <c r="AK40" s="51"/>
      <c r="AL40" s="51"/>
      <c r="AM40" s="19"/>
      <c r="AN40" s="51"/>
      <c r="AO40" s="51"/>
      <c r="AP40" s="51"/>
      <c r="AQ40" s="51"/>
      <c r="AR40" s="51"/>
      <c r="AS40" s="19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spans="1:64" ht="12" customHeight="1" x14ac:dyDescent="0.2"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20"/>
      <c r="T41" s="51"/>
      <c r="U41" s="19"/>
      <c r="V41" s="51"/>
      <c r="W41" s="51"/>
      <c r="X41" s="51"/>
      <c r="Y41" s="20"/>
      <c r="Z41" s="51"/>
      <c r="AA41" s="19"/>
      <c r="AB41" s="51"/>
      <c r="AC41" s="51"/>
      <c r="AD41" s="51"/>
      <c r="AE41" s="20"/>
      <c r="AF41" s="51"/>
      <c r="AG41" s="19"/>
      <c r="AH41" s="51"/>
      <c r="AI41" s="51"/>
      <c r="AJ41" s="51"/>
      <c r="AK41" s="20"/>
      <c r="AL41" s="51"/>
      <c r="AM41" s="19"/>
      <c r="AN41" s="51"/>
      <c r="AO41" s="51"/>
      <c r="AP41" s="51"/>
      <c r="AQ41" s="20"/>
      <c r="AR41" s="51"/>
      <c r="AS41" s="19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spans="1:64" ht="12" customHeight="1" x14ac:dyDescent="0.2"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26"/>
      <c r="T42" s="51"/>
      <c r="U42" s="19"/>
      <c r="V42" s="51"/>
      <c r="W42" s="51"/>
      <c r="X42" s="51"/>
      <c r="Y42" s="26"/>
      <c r="Z42" s="51"/>
      <c r="AA42" s="19"/>
      <c r="AB42" s="51"/>
      <c r="AC42" s="51"/>
      <c r="AD42" s="51"/>
      <c r="AE42" s="26"/>
      <c r="AF42" s="51"/>
      <c r="AG42" s="19"/>
      <c r="AH42" s="51"/>
      <c r="AI42" s="51"/>
      <c r="AJ42" s="51"/>
      <c r="AK42" s="26"/>
      <c r="AL42" s="51"/>
      <c r="AM42" s="19"/>
      <c r="AN42" s="51"/>
      <c r="AO42" s="51"/>
      <c r="AP42" s="51"/>
      <c r="AQ42" s="26"/>
      <c r="AR42" s="51"/>
      <c r="AS42" s="19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1:64" ht="12" customHeight="1" x14ac:dyDescent="0.2">
      <c r="B43" s="51"/>
      <c r="C43" s="46"/>
      <c r="D43" s="46"/>
      <c r="E43" s="46"/>
      <c r="F43" s="46"/>
      <c r="G43" s="46"/>
      <c r="H43" s="46"/>
      <c r="I43" s="46"/>
      <c r="J43" s="51"/>
      <c r="K43" s="51"/>
      <c r="L43" s="51"/>
      <c r="M43" s="51"/>
      <c r="N43" s="51"/>
      <c r="O43" s="51"/>
      <c r="P43" s="51"/>
      <c r="Q43" s="51"/>
      <c r="R43" s="26"/>
      <c r="S43" s="20"/>
      <c r="T43" s="26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spans="1:64" ht="12" customHeight="1" x14ac:dyDescent="0.2">
      <c r="B44" s="26"/>
      <c r="C44" s="49"/>
      <c r="D44" s="20"/>
      <c r="E44" s="20"/>
      <c r="F44" s="20"/>
      <c r="G44" s="21"/>
      <c r="H44" s="21"/>
      <c r="I44" s="21"/>
      <c r="J44" s="26"/>
      <c r="K44" s="51"/>
      <c r="L44" s="51"/>
      <c r="M44" s="51"/>
      <c r="N44" s="51"/>
      <c r="O44" s="51"/>
      <c r="P44" s="51"/>
      <c r="Q44" s="51"/>
      <c r="R44" s="26"/>
      <c r="S44" s="26"/>
      <c r="T44" s="26"/>
      <c r="U44" s="51"/>
      <c r="V44" s="51"/>
      <c r="W44" s="51"/>
      <c r="X44" s="51"/>
      <c r="Y44" s="51"/>
      <c r="Z44" s="26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26"/>
      <c r="AY44" s="51"/>
      <c r="AZ44" s="51"/>
      <c r="BA44" s="51"/>
      <c r="BB44" s="51"/>
      <c r="BC44" s="51"/>
      <c r="BD44" s="26"/>
      <c r="BE44" s="51"/>
      <c r="BF44" s="51"/>
      <c r="BG44" s="51"/>
      <c r="BH44" s="51"/>
      <c r="BI44" s="51"/>
      <c r="BJ44" s="51"/>
      <c r="BK44" s="51"/>
      <c r="BL44" s="51"/>
    </row>
    <row r="45" spans="1:64" ht="12" customHeight="1" x14ac:dyDescent="0.2">
      <c r="B45" s="26"/>
      <c r="C45" s="49"/>
      <c r="D45" s="20"/>
      <c r="E45" s="20"/>
      <c r="F45" s="20"/>
      <c r="G45" s="21"/>
      <c r="H45" s="21"/>
      <c r="I45" s="21"/>
      <c r="J45" s="26"/>
      <c r="K45" s="51"/>
      <c r="L45" s="51"/>
      <c r="M45" s="51"/>
      <c r="N45" s="51"/>
      <c r="O45" s="51"/>
      <c r="P45" s="51"/>
      <c r="Q45" s="51"/>
      <c r="R45" s="26"/>
      <c r="S45" s="19"/>
      <c r="T45" s="26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</row>
    <row r="46" spans="1:64" ht="12" customHeight="1" x14ac:dyDescent="0.2">
      <c r="B46" s="26"/>
      <c r="C46" s="49"/>
      <c r="D46" s="20"/>
      <c r="E46" s="20"/>
      <c r="F46" s="20"/>
      <c r="G46" s="21"/>
      <c r="H46" s="21"/>
      <c r="I46" s="21"/>
      <c r="J46" s="26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26"/>
      <c r="BB46" s="51"/>
      <c r="BC46" s="51"/>
      <c r="BD46" s="51"/>
      <c r="BE46" s="51"/>
      <c r="BF46" s="51"/>
      <c r="BG46" s="26"/>
      <c r="BH46" s="51"/>
      <c r="BI46" s="51"/>
      <c r="BJ46" s="51"/>
      <c r="BK46" s="51"/>
      <c r="BL46" s="51"/>
    </row>
    <row r="47" spans="1:64" ht="12" customHeight="1" x14ac:dyDescent="0.2">
      <c r="B47" s="26"/>
      <c r="C47" s="49"/>
      <c r="D47" s="20"/>
      <c r="E47" s="20"/>
      <c r="F47" s="20"/>
      <c r="G47" s="21"/>
      <c r="H47" s="21"/>
      <c r="I47" s="21"/>
      <c r="J47" s="26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20"/>
      <c r="AA47" s="20"/>
      <c r="AB47" s="51"/>
      <c r="AC47" s="51"/>
      <c r="AD47" s="51"/>
      <c r="AE47" s="51"/>
      <c r="AF47" s="20"/>
      <c r="AG47" s="20"/>
      <c r="AH47" s="51"/>
      <c r="AI47" s="51"/>
      <c r="AJ47" s="51"/>
      <c r="AK47" s="51"/>
      <c r="AL47" s="20"/>
      <c r="AM47" s="20"/>
      <c r="AN47" s="51"/>
      <c r="AO47" s="51"/>
      <c r="AP47" s="51"/>
      <c r="AQ47" s="51"/>
      <c r="AR47" s="20"/>
      <c r="AS47" s="20"/>
      <c r="AT47" s="51"/>
      <c r="AU47" s="51"/>
      <c r="AV47" s="51"/>
      <c r="AW47" s="51"/>
      <c r="AX47" s="20"/>
      <c r="AY47" s="20"/>
      <c r="AZ47" s="51"/>
      <c r="BA47" s="51"/>
      <c r="BB47" s="51"/>
      <c r="BC47" s="51"/>
      <c r="BD47" s="20"/>
      <c r="BE47" s="20"/>
      <c r="BF47" s="51"/>
      <c r="BG47" s="51"/>
      <c r="BH47" s="51"/>
      <c r="BI47" s="51"/>
      <c r="BJ47" s="51"/>
      <c r="BK47" s="51"/>
      <c r="BL47" s="51"/>
    </row>
    <row r="48" spans="1:64" ht="12" customHeight="1" x14ac:dyDescent="0.2">
      <c r="B48" s="26"/>
      <c r="C48" s="49"/>
      <c r="D48" s="20"/>
      <c r="E48" s="20"/>
      <c r="F48" s="20"/>
      <c r="G48" s="21"/>
      <c r="H48" s="21"/>
      <c r="I48" s="21"/>
      <c r="J48" s="26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2:72" ht="12" customHeight="1" x14ac:dyDescent="0.2">
      <c r="B49" s="26"/>
      <c r="C49" s="49"/>
      <c r="D49" s="20"/>
      <c r="E49" s="20"/>
      <c r="F49" s="20"/>
      <c r="G49" s="21"/>
      <c r="H49" s="21"/>
      <c r="I49" s="21"/>
      <c r="J49" s="26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123"/>
      <c r="Z49" s="51"/>
      <c r="AA49" s="26"/>
      <c r="AB49" s="51"/>
      <c r="AC49" s="20"/>
      <c r="AD49" s="51"/>
      <c r="AE49" s="123"/>
      <c r="AF49" s="51"/>
      <c r="AG49" s="26"/>
      <c r="AH49" s="51"/>
      <c r="AI49" s="20"/>
      <c r="AJ49" s="51"/>
      <c r="AK49" s="123"/>
      <c r="AL49" s="51"/>
      <c r="AM49" s="26"/>
      <c r="AN49" s="51"/>
      <c r="AO49" s="20"/>
      <c r="AP49" s="51"/>
      <c r="AQ49" s="123"/>
      <c r="AR49" s="51"/>
      <c r="AS49" s="26"/>
      <c r="AT49" s="51"/>
      <c r="AU49" s="20"/>
      <c r="AV49" s="51"/>
      <c r="AW49" s="123"/>
      <c r="AX49" s="51"/>
      <c r="AY49" s="26"/>
      <c r="AZ49" s="51"/>
      <c r="BA49" s="20"/>
      <c r="BB49" s="51"/>
      <c r="BC49" s="123"/>
      <c r="BD49" s="51"/>
      <c r="BE49" s="26"/>
      <c r="BF49" s="51"/>
      <c r="BG49" s="20"/>
      <c r="BH49" s="51"/>
      <c r="BI49" s="51"/>
      <c r="BJ49" s="51"/>
      <c r="BK49" s="51"/>
      <c r="BL49" s="51"/>
    </row>
    <row r="50" spans="2:72" ht="12" customHeight="1" x14ac:dyDescent="0.2">
      <c r="B50" s="26"/>
      <c r="C50" s="49"/>
      <c r="D50" s="20"/>
      <c r="E50" s="20"/>
      <c r="F50" s="20"/>
      <c r="G50" s="21"/>
      <c r="H50" s="21"/>
      <c r="I50" s="21"/>
      <c r="J50" s="26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26"/>
      <c r="AB50" s="51"/>
      <c r="AC50" s="26"/>
      <c r="AD50" s="51"/>
      <c r="AE50" s="51"/>
      <c r="AF50" s="51"/>
      <c r="AG50" s="26"/>
      <c r="AH50" s="51"/>
      <c r="AI50" s="26"/>
      <c r="AJ50" s="51"/>
      <c r="AK50" s="51"/>
      <c r="AL50" s="51"/>
      <c r="AM50" s="26"/>
      <c r="AN50" s="51"/>
      <c r="AO50" s="26"/>
      <c r="AP50" s="51"/>
      <c r="AQ50" s="51"/>
      <c r="AR50" s="51"/>
      <c r="AS50" s="26"/>
      <c r="AT50" s="51"/>
      <c r="AU50" s="26"/>
      <c r="AV50" s="51"/>
      <c r="AW50" s="51"/>
      <c r="AX50" s="51"/>
      <c r="AY50" s="26"/>
      <c r="AZ50" s="51"/>
      <c r="BA50" s="26"/>
      <c r="BB50" s="51"/>
      <c r="BC50" s="51"/>
      <c r="BD50" s="51"/>
      <c r="BE50" s="26"/>
      <c r="BF50" s="51"/>
      <c r="BG50" s="26"/>
      <c r="BH50" s="51"/>
      <c r="BI50" s="51"/>
      <c r="BJ50" s="51"/>
      <c r="BK50" s="51"/>
      <c r="BL50" s="51"/>
    </row>
    <row r="51" spans="2:72" ht="12" customHeight="1" x14ac:dyDescent="0.2">
      <c r="B51" s="26"/>
      <c r="C51" s="49"/>
      <c r="D51" s="20"/>
      <c r="E51" s="20"/>
      <c r="F51" s="20"/>
      <c r="G51" s="21"/>
      <c r="H51" s="21"/>
      <c r="I51" s="21"/>
      <c r="J51" s="26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19"/>
      <c r="AB51" s="51"/>
      <c r="AC51" s="51"/>
      <c r="AD51" s="51"/>
      <c r="AE51" s="51"/>
      <c r="AF51" s="51"/>
      <c r="AG51" s="19"/>
      <c r="AH51" s="51"/>
      <c r="AI51" s="51"/>
      <c r="AJ51" s="51"/>
      <c r="AK51" s="51"/>
      <c r="AL51" s="51"/>
      <c r="AM51" s="19"/>
      <c r="AN51" s="51"/>
      <c r="AO51" s="51"/>
      <c r="AP51" s="51"/>
      <c r="AQ51" s="51"/>
      <c r="AR51" s="51"/>
      <c r="AS51" s="19"/>
      <c r="AT51" s="51"/>
      <c r="AU51" s="51"/>
      <c r="AV51" s="51"/>
      <c r="AW51" s="51"/>
      <c r="AX51" s="51"/>
      <c r="AY51" s="19"/>
      <c r="AZ51" s="51"/>
      <c r="BA51" s="51"/>
      <c r="BB51" s="51"/>
      <c r="BC51" s="51"/>
      <c r="BD51" s="51"/>
      <c r="BE51" s="19"/>
      <c r="BF51" s="51"/>
      <c r="BG51" s="51"/>
      <c r="BH51" s="51"/>
      <c r="BI51" s="51"/>
      <c r="BJ51" s="51"/>
      <c r="BK51" s="51"/>
      <c r="BL51" s="51"/>
    </row>
    <row r="52" spans="2:72" ht="12" customHeight="1" x14ac:dyDescent="0.2">
      <c r="B52" s="26"/>
      <c r="C52" s="49"/>
      <c r="D52" s="20"/>
      <c r="E52" s="20"/>
      <c r="F52" s="20"/>
      <c r="G52" s="21"/>
      <c r="H52" s="21"/>
      <c r="I52" s="21"/>
      <c r="J52" s="26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20"/>
      <c r="Z52" s="51"/>
      <c r="AA52" s="19"/>
      <c r="AB52" s="51"/>
      <c r="AC52" s="51"/>
      <c r="AD52" s="51"/>
      <c r="AE52" s="20"/>
      <c r="AF52" s="51"/>
      <c r="AG52" s="19"/>
      <c r="AH52" s="51"/>
      <c r="AI52" s="51"/>
      <c r="AJ52" s="51"/>
      <c r="AK52" s="20"/>
      <c r="AL52" s="51"/>
      <c r="AM52" s="19"/>
      <c r="AN52" s="51"/>
      <c r="AO52" s="51"/>
      <c r="AP52" s="51"/>
      <c r="AQ52" s="20"/>
      <c r="AR52" s="51"/>
      <c r="AS52" s="19"/>
      <c r="AT52" s="51"/>
      <c r="AU52" s="51"/>
      <c r="AV52" s="51"/>
      <c r="AW52" s="20"/>
      <c r="AX52" s="51"/>
      <c r="AY52" s="19"/>
      <c r="AZ52" s="51"/>
      <c r="BA52" s="51"/>
      <c r="BB52" s="51"/>
      <c r="BC52" s="20"/>
      <c r="BD52" s="51"/>
      <c r="BE52" s="19"/>
      <c r="BF52" s="51"/>
      <c r="BG52" s="51"/>
      <c r="BH52" s="51"/>
      <c r="BI52" s="51"/>
      <c r="BJ52" s="51"/>
      <c r="BK52" s="51"/>
      <c r="BL52" s="51"/>
    </row>
    <row r="53" spans="2:72" ht="12" customHeight="1" x14ac:dyDescent="0.2">
      <c r="B53" s="26"/>
      <c r="C53" s="49"/>
      <c r="D53" s="20"/>
      <c r="E53" s="20"/>
      <c r="F53" s="20"/>
      <c r="G53" s="21"/>
      <c r="H53" s="21"/>
      <c r="I53" s="21"/>
      <c r="J53" s="26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26"/>
      <c r="Z53" s="51"/>
      <c r="AA53" s="19"/>
      <c r="AB53" s="51"/>
      <c r="AC53" s="51"/>
      <c r="AD53" s="51"/>
      <c r="AE53" s="26"/>
      <c r="AF53" s="51"/>
      <c r="AG53" s="19"/>
      <c r="AH53" s="51"/>
      <c r="AI53" s="51"/>
      <c r="AJ53" s="51"/>
      <c r="AK53" s="26"/>
      <c r="AL53" s="51"/>
      <c r="AM53" s="19"/>
      <c r="AN53" s="51"/>
      <c r="AO53" s="51"/>
      <c r="AP53" s="51"/>
      <c r="AQ53" s="26"/>
      <c r="AR53" s="51"/>
      <c r="AS53" s="19"/>
      <c r="AT53" s="51"/>
      <c r="AU53" s="51"/>
      <c r="AV53" s="51"/>
      <c r="AW53" s="26"/>
      <c r="AX53" s="51"/>
      <c r="AY53" s="19"/>
      <c r="AZ53" s="51"/>
      <c r="BA53" s="51"/>
      <c r="BB53" s="51"/>
      <c r="BC53" s="26"/>
      <c r="BD53" s="51"/>
      <c r="BE53" s="19"/>
      <c r="BF53" s="51"/>
      <c r="BG53" s="51"/>
      <c r="BH53" s="51"/>
      <c r="BI53" s="51"/>
      <c r="BJ53" s="51"/>
      <c r="BK53" s="51"/>
      <c r="BL53" s="51"/>
    </row>
    <row r="54" spans="2:72" ht="12" customHeight="1" x14ac:dyDescent="0.2">
      <c r="B54" s="26"/>
      <c r="C54" s="49"/>
      <c r="D54" s="20"/>
      <c r="E54" s="20"/>
      <c r="F54" s="20"/>
      <c r="G54" s="21"/>
      <c r="H54" s="21"/>
      <c r="I54" s="21"/>
      <c r="J54" s="26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26"/>
      <c r="Y54" s="20"/>
      <c r="Z54" s="26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2:72" ht="12" customHeight="1" x14ac:dyDescent="0.2">
      <c r="B55" s="26"/>
      <c r="C55" s="49"/>
      <c r="D55" s="20"/>
      <c r="E55" s="20"/>
      <c r="F55" s="20"/>
      <c r="G55" s="21"/>
      <c r="H55" s="21"/>
      <c r="I55" s="21"/>
      <c r="J55" s="26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26"/>
      <c r="Y55" s="26"/>
      <c r="Z55" s="26"/>
      <c r="AA55" s="51"/>
      <c r="AB55" s="51"/>
      <c r="AC55" s="51"/>
      <c r="AD55" s="51"/>
      <c r="AE55" s="51"/>
      <c r="AF55" s="26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spans="2:72" ht="12" customHeight="1" x14ac:dyDescent="0.2">
      <c r="B56" s="26"/>
      <c r="C56" s="49"/>
      <c r="D56" s="20"/>
      <c r="E56" s="20"/>
      <c r="F56" s="20"/>
      <c r="G56" s="21"/>
      <c r="H56" s="21"/>
      <c r="I56" s="21"/>
      <c r="J56" s="26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26"/>
      <c r="Y56" s="19"/>
      <c r="Z56" s="26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spans="2:72" ht="12" customHeight="1" x14ac:dyDescent="0.2">
      <c r="B57" s="26"/>
      <c r="C57" s="49"/>
      <c r="D57" s="20"/>
      <c r="E57" s="20"/>
      <c r="F57" s="20"/>
      <c r="G57" s="21"/>
      <c r="H57" s="21"/>
      <c r="I57" s="21"/>
      <c r="J57" s="26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20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26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</row>
    <row r="58" spans="2:72" ht="12" customHeight="1" x14ac:dyDescent="0.2">
      <c r="B58" s="26"/>
      <c r="C58" s="49"/>
      <c r="D58" s="20"/>
      <c r="E58" s="20"/>
      <c r="F58" s="20"/>
      <c r="G58" s="26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20"/>
      <c r="AB58" s="51"/>
      <c r="AC58" s="51"/>
      <c r="AD58" s="51"/>
      <c r="AE58" s="20"/>
      <c r="AF58" s="51"/>
      <c r="AG58" s="20"/>
      <c r="AH58" s="51"/>
      <c r="AI58" s="51"/>
      <c r="AJ58" s="51"/>
      <c r="AK58" s="51"/>
      <c r="AL58" s="51"/>
      <c r="AM58" s="20"/>
      <c r="AN58" s="51"/>
      <c r="AO58" s="51"/>
      <c r="AP58" s="51"/>
      <c r="AQ58" s="51"/>
      <c r="AR58" s="51"/>
      <c r="AS58" s="20"/>
      <c r="AT58" s="51"/>
      <c r="AU58" s="51"/>
      <c r="AV58" s="51"/>
      <c r="AW58" s="51"/>
      <c r="AX58" s="51"/>
      <c r="AY58" s="20"/>
      <c r="AZ58" s="51"/>
      <c r="BA58" s="51"/>
      <c r="BB58" s="51"/>
      <c r="BC58" s="51"/>
      <c r="BD58" s="51"/>
      <c r="BE58" s="20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</row>
    <row r="59" spans="2:72" ht="12" customHeight="1" x14ac:dyDescent="0.2">
      <c r="B59" s="26"/>
      <c r="C59" s="49"/>
      <c r="D59" s="20"/>
      <c r="E59" s="20"/>
      <c r="F59" s="20"/>
      <c r="G59" s="20"/>
      <c r="H59" s="51"/>
      <c r="I59" s="51"/>
      <c r="J59" s="51"/>
      <c r="K59" s="51"/>
      <c r="L59" s="51"/>
      <c r="M59" s="20"/>
      <c r="N59" s="51"/>
      <c r="O59" s="51"/>
      <c r="P59" s="51"/>
      <c r="Q59" s="51"/>
      <c r="R59" s="51"/>
      <c r="S59" s="20"/>
      <c r="T59" s="51"/>
      <c r="U59" s="51"/>
      <c r="V59" s="51"/>
      <c r="W59" s="51"/>
      <c r="X59" s="51"/>
      <c r="Y59" s="20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</row>
    <row r="60" spans="2:72" ht="12" customHeight="1" x14ac:dyDescent="0.2"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123"/>
      <c r="AF60" s="51"/>
      <c r="AG60" s="26"/>
      <c r="AH60" s="51"/>
      <c r="AI60" s="20"/>
      <c r="AJ60" s="51"/>
      <c r="AK60" s="123"/>
      <c r="AL60" s="51"/>
      <c r="AM60" s="26"/>
      <c r="AN60" s="51"/>
      <c r="AO60" s="20"/>
      <c r="AP60" s="51"/>
      <c r="AQ60" s="123"/>
      <c r="AR60" s="51"/>
      <c r="AS60" s="26"/>
      <c r="AT60" s="51"/>
      <c r="AU60" s="20"/>
      <c r="AV60" s="51"/>
      <c r="AW60" s="123"/>
      <c r="AX60" s="51"/>
      <c r="AY60" s="26"/>
      <c r="AZ60" s="51"/>
      <c r="BA60" s="20"/>
      <c r="BB60" s="51"/>
      <c r="BC60" s="123"/>
      <c r="BD60" s="51"/>
      <c r="BE60" s="26"/>
      <c r="BF60" s="51"/>
      <c r="BG60" s="20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</row>
    <row r="61" spans="2:72" x14ac:dyDescent="0.2"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26"/>
      <c r="AH61" s="51"/>
      <c r="AI61" s="26"/>
      <c r="AJ61" s="51"/>
      <c r="AK61" s="51"/>
      <c r="AL61" s="51"/>
      <c r="AM61" s="26"/>
      <c r="AN61" s="51"/>
      <c r="AO61" s="26"/>
      <c r="AP61" s="51"/>
      <c r="AQ61" s="51"/>
      <c r="AR61" s="51"/>
      <c r="AS61" s="26"/>
      <c r="AT61" s="51"/>
      <c r="AU61" s="26"/>
      <c r="AV61" s="51"/>
      <c r="AW61" s="51"/>
      <c r="AX61" s="51"/>
      <c r="AY61" s="26"/>
      <c r="AZ61" s="51"/>
      <c r="BA61" s="26"/>
      <c r="BB61" s="51"/>
      <c r="BC61" s="51"/>
      <c r="BD61" s="51"/>
      <c r="BE61" s="26"/>
      <c r="BF61" s="51"/>
      <c r="BG61" s="26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</row>
    <row r="62" spans="2:72" x14ac:dyDescent="0.2"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19"/>
      <c r="AH62" s="51"/>
      <c r="AI62" s="51"/>
      <c r="AJ62" s="51"/>
      <c r="AK62" s="51"/>
      <c r="AL62" s="51"/>
      <c r="AM62" s="19"/>
      <c r="AN62" s="51"/>
      <c r="AO62" s="51"/>
      <c r="AP62" s="51"/>
      <c r="AQ62" s="51"/>
      <c r="AR62" s="51"/>
      <c r="AS62" s="19"/>
      <c r="AT62" s="51"/>
      <c r="AU62" s="51"/>
      <c r="AV62" s="51"/>
      <c r="AW62" s="51"/>
      <c r="AX62" s="51"/>
      <c r="AY62" s="19"/>
      <c r="AZ62" s="51"/>
      <c r="BA62" s="51"/>
      <c r="BB62" s="51"/>
      <c r="BC62" s="51"/>
      <c r="BD62" s="51"/>
      <c r="BE62" s="19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</row>
    <row r="63" spans="2:72" x14ac:dyDescent="0.2"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20"/>
      <c r="AF63" s="51"/>
      <c r="AG63" s="19"/>
      <c r="AH63" s="51"/>
      <c r="AI63" s="51"/>
      <c r="AJ63" s="51"/>
      <c r="AK63" s="20"/>
      <c r="AL63" s="51"/>
      <c r="AM63" s="19"/>
      <c r="AN63" s="51"/>
      <c r="AO63" s="51"/>
      <c r="AP63" s="51"/>
      <c r="AQ63" s="20"/>
      <c r="AR63" s="51"/>
      <c r="AS63" s="19"/>
      <c r="AT63" s="51"/>
      <c r="AU63" s="51"/>
      <c r="AV63" s="51"/>
      <c r="AW63" s="20"/>
      <c r="AX63" s="51"/>
      <c r="AY63" s="19"/>
      <c r="AZ63" s="51"/>
      <c r="BA63" s="51"/>
      <c r="BB63" s="51"/>
      <c r="BC63" s="20"/>
      <c r="BD63" s="51"/>
      <c r="BE63" s="19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</row>
    <row r="64" spans="2:72" x14ac:dyDescent="0.2"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26"/>
      <c r="AF64" s="51"/>
      <c r="AG64" s="19"/>
      <c r="AH64" s="51"/>
      <c r="AI64" s="51"/>
      <c r="AJ64" s="51"/>
      <c r="AK64" s="26"/>
      <c r="AL64" s="51"/>
      <c r="AM64" s="19"/>
      <c r="AN64" s="51"/>
      <c r="AO64" s="51"/>
      <c r="AP64" s="51"/>
      <c r="AQ64" s="26"/>
      <c r="AR64" s="51"/>
      <c r="AS64" s="19"/>
      <c r="AT64" s="51"/>
      <c r="AU64" s="51"/>
      <c r="AV64" s="51"/>
      <c r="AW64" s="26"/>
      <c r="AX64" s="51"/>
      <c r="AY64" s="19"/>
      <c r="AZ64" s="51"/>
      <c r="BA64" s="51"/>
      <c r="BB64" s="51"/>
      <c r="BC64" s="26"/>
      <c r="BD64" s="51"/>
      <c r="BE64" s="19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</row>
    <row r="65" spans="5:72" x14ac:dyDescent="0.2"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26"/>
      <c r="AE65" s="20"/>
      <c r="AF65" s="26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</row>
    <row r="66" spans="5:72" x14ac:dyDescent="0.2"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26"/>
      <c r="AE66" s="26"/>
      <c r="AF66" s="26"/>
      <c r="AG66" s="51"/>
      <c r="AH66" s="51"/>
      <c r="AI66" s="51"/>
      <c r="AJ66" s="51"/>
      <c r="AK66" s="51"/>
      <c r="AL66" s="26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</row>
    <row r="67" spans="5:72" x14ac:dyDescent="0.2"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26"/>
      <c r="AE67" s="19"/>
      <c r="AF67" s="26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</row>
    <row r="68" spans="5:72" x14ac:dyDescent="0.2"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26"/>
      <c r="BN68" s="51"/>
      <c r="BO68" s="51"/>
      <c r="BP68" s="51"/>
      <c r="BQ68" s="51"/>
      <c r="BR68" s="51"/>
      <c r="BS68" s="51"/>
      <c r="BT68" s="51"/>
    </row>
    <row r="69" spans="5:72" x14ac:dyDescent="0.2"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20"/>
      <c r="AM69" s="20"/>
      <c r="AN69" s="51"/>
      <c r="AO69" s="51"/>
      <c r="AP69" s="51"/>
      <c r="AQ69" s="51"/>
      <c r="AR69" s="20"/>
      <c r="AS69" s="20"/>
      <c r="AT69" s="51"/>
      <c r="AU69" s="51"/>
      <c r="AV69" s="51"/>
      <c r="AW69" s="51"/>
      <c r="AX69" s="20"/>
      <c r="AY69" s="20"/>
      <c r="AZ69" s="51"/>
      <c r="BA69" s="51"/>
      <c r="BB69" s="51"/>
      <c r="BC69" s="51"/>
      <c r="BD69" s="20"/>
      <c r="BE69" s="20"/>
      <c r="BF69" s="51"/>
      <c r="BG69" s="51"/>
      <c r="BH69" s="51"/>
      <c r="BI69" s="51"/>
      <c r="BJ69" s="20"/>
      <c r="BK69" s="20"/>
      <c r="BL69" s="51"/>
      <c r="BM69" s="51"/>
      <c r="BN69" s="51"/>
      <c r="BO69" s="51"/>
      <c r="BP69" s="51"/>
      <c r="BQ69" s="51"/>
      <c r="BR69" s="51"/>
      <c r="BS69" s="51"/>
      <c r="BT69" s="51"/>
    </row>
    <row r="70" spans="5:72" x14ac:dyDescent="0.2"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</row>
    <row r="71" spans="5:72" x14ac:dyDescent="0.2"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123"/>
      <c r="AL71" s="51"/>
      <c r="AM71" s="26"/>
      <c r="AN71" s="51"/>
      <c r="AO71" s="20"/>
      <c r="AP71" s="51"/>
      <c r="AQ71" s="123"/>
      <c r="AR71" s="51"/>
      <c r="AS71" s="26"/>
      <c r="AT71" s="51"/>
      <c r="AU71" s="20"/>
      <c r="AV71" s="51"/>
      <c r="AW71" s="123"/>
      <c r="AX71" s="51"/>
      <c r="AY71" s="26"/>
      <c r="AZ71" s="51"/>
      <c r="BA71" s="20"/>
      <c r="BB71" s="51"/>
      <c r="BC71" s="123"/>
      <c r="BD71" s="51"/>
      <c r="BE71" s="26"/>
      <c r="BF71" s="51"/>
      <c r="BG71" s="20"/>
      <c r="BH71" s="51"/>
      <c r="BI71" s="123"/>
      <c r="BJ71" s="51"/>
      <c r="BK71" s="26"/>
      <c r="BL71" s="51"/>
      <c r="BM71" s="20"/>
      <c r="BN71" s="51"/>
      <c r="BO71" s="51"/>
      <c r="BP71" s="51"/>
      <c r="BQ71" s="51"/>
      <c r="BR71" s="51"/>
      <c r="BS71" s="51"/>
      <c r="BT71" s="51"/>
    </row>
    <row r="72" spans="5:72" x14ac:dyDescent="0.2"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26"/>
      <c r="AN72" s="51"/>
      <c r="AO72" s="26"/>
      <c r="AP72" s="51"/>
      <c r="AQ72" s="51"/>
      <c r="AR72" s="51"/>
      <c r="AS72" s="26"/>
      <c r="AT72" s="51"/>
      <c r="AU72" s="26"/>
      <c r="AV72" s="51"/>
      <c r="AW72" s="51"/>
      <c r="AX72" s="51"/>
      <c r="AY72" s="26"/>
      <c r="AZ72" s="51"/>
      <c r="BA72" s="26"/>
      <c r="BB72" s="51"/>
      <c r="BC72" s="51"/>
      <c r="BD72" s="51"/>
      <c r="BE72" s="26"/>
      <c r="BF72" s="51"/>
      <c r="BG72" s="26"/>
      <c r="BH72" s="51"/>
      <c r="BI72" s="51"/>
      <c r="BJ72" s="51"/>
      <c r="BK72" s="26"/>
      <c r="BL72" s="51"/>
      <c r="BM72" s="26"/>
      <c r="BN72" s="51"/>
      <c r="BO72" s="51"/>
      <c r="BP72" s="51"/>
      <c r="BQ72" s="51"/>
      <c r="BR72" s="51"/>
      <c r="BS72" s="51"/>
      <c r="BT72" s="51"/>
    </row>
    <row r="73" spans="5:72" x14ac:dyDescent="0.2"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19"/>
      <c r="AN73" s="51"/>
      <c r="AO73" s="51"/>
      <c r="AP73" s="51"/>
      <c r="AQ73" s="51"/>
      <c r="AR73" s="51"/>
      <c r="AS73" s="19"/>
      <c r="AT73" s="51"/>
      <c r="AU73" s="51"/>
      <c r="AV73" s="51"/>
      <c r="AW73" s="51"/>
      <c r="AX73" s="51"/>
      <c r="AY73" s="19"/>
      <c r="AZ73" s="51"/>
      <c r="BA73" s="51"/>
      <c r="BB73" s="51"/>
      <c r="BC73" s="51"/>
      <c r="BD73" s="51"/>
      <c r="BE73" s="19"/>
      <c r="BF73" s="51"/>
      <c r="BG73" s="51"/>
      <c r="BH73" s="51"/>
      <c r="BI73" s="51"/>
      <c r="BJ73" s="51"/>
      <c r="BK73" s="19"/>
      <c r="BL73" s="51"/>
      <c r="BM73" s="51"/>
      <c r="BN73" s="51"/>
      <c r="BO73" s="51"/>
      <c r="BP73" s="51"/>
      <c r="BQ73" s="51"/>
      <c r="BR73" s="51"/>
      <c r="BS73" s="51"/>
      <c r="BT73" s="51"/>
    </row>
    <row r="74" spans="5:72" x14ac:dyDescent="0.2"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20"/>
      <c r="AL74" s="51"/>
      <c r="AM74" s="19"/>
      <c r="AN74" s="51"/>
      <c r="AO74" s="51"/>
      <c r="AP74" s="51"/>
      <c r="AQ74" s="20"/>
      <c r="AR74" s="51"/>
      <c r="AS74" s="19"/>
      <c r="AT74" s="51"/>
      <c r="AU74" s="51"/>
      <c r="AV74" s="51"/>
      <c r="AW74" s="20"/>
      <c r="AX74" s="51"/>
      <c r="AY74" s="19"/>
      <c r="AZ74" s="51"/>
      <c r="BA74" s="51"/>
      <c r="BB74" s="51"/>
      <c r="BC74" s="20"/>
      <c r="BD74" s="51"/>
      <c r="BE74" s="19"/>
      <c r="BF74" s="51"/>
      <c r="BG74" s="51"/>
      <c r="BH74" s="51"/>
      <c r="BI74" s="20"/>
      <c r="BJ74" s="51"/>
      <c r="BK74" s="19"/>
      <c r="BL74" s="51"/>
      <c r="BM74" s="51"/>
      <c r="BN74" s="51"/>
      <c r="BO74" s="51"/>
      <c r="BP74" s="51"/>
      <c r="BQ74" s="51"/>
      <c r="BR74" s="51"/>
      <c r="BS74" s="51"/>
      <c r="BT74" s="51"/>
    </row>
    <row r="75" spans="5:72" x14ac:dyDescent="0.2"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26"/>
      <c r="AL75" s="51"/>
      <c r="AM75" s="19"/>
      <c r="AN75" s="51"/>
      <c r="AO75" s="51"/>
      <c r="AP75" s="51"/>
      <c r="AQ75" s="26"/>
      <c r="AR75" s="51"/>
      <c r="AS75" s="19"/>
      <c r="AT75" s="51"/>
      <c r="AU75" s="51"/>
      <c r="AV75" s="51"/>
      <c r="AW75" s="26"/>
      <c r="AX75" s="51"/>
      <c r="AY75" s="19"/>
      <c r="AZ75" s="51"/>
      <c r="BA75" s="51"/>
      <c r="BB75" s="51"/>
      <c r="BC75" s="26"/>
      <c r="BD75" s="51"/>
      <c r="BE75" s="19"/>
      <c r="BF75" s="51"/>
      <c r="BG75" s="51"/>
      <c r="BH75" s="51"/>
      <c r="BI75" s="26"/>
      <c r="BJ75" s="51"/>
      <c r="BK75" s="19"/>
      <c r="BL75" s="51"/>
      <c r="BM75" s="51"/>
      <c r="BN75" s="51"/>
      <c r="BO75" s="51"/>
      <c r="BP75" s="51"/>
      <c r="BQ75" s="51"/>
      <c r="BR75" s="51"/>
      <c r="BS75" s="51"/>
      <c r="BT75" s="51"/>
    </row>
    <row r="76" spans="5:72" x14ac:dyDescent="0.2"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26"/>
      <c r="AK76" s="20"/>
      <c r="AL76" s="26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</row>
    <row r="77" spans="5:72" x14ac:dyDescent="0.2"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26"/>
      <c r="AK77" s="26"/>
      <c r="AL77" s="26"/>
      <c r="AM77" s="51"/>
      <c r="AN77" s="51"/>
      <c r="AO77" s="51"/>
      <c r="AP77" s="51"/>
      <c r="AQ77" s="51"/>
      <c r="AR77" s="26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</row>
    <row r="78" spans="5:72" x14ac:dyDescent="0.2"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26"/>
      <c r="AK78" s="19"/>
      <c r="AL78" s="26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</row>
    <row r="79" spans="5:72" x14ac:dyDescent="0.2"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26"/>
      <c r="BT79" s="51"/>
    </row>
    <row r="80" spans="5:72" x14ac:dyDescent="0.2"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20"/>
      <c r="AS80" s="20"/>
      <c r="AT80" s="51"/>
      <c r="AU80" s="51"/>
      <c r="AV80" s="51"/>
      <c r="AW80" s="51"/>
      <c r="AX80" s="20"/>
      <c r="AY80" s="20"/>
      <c r="AZ80" s="51"/>
      <c r="BA80" s="51"/>
      <c r="BB80" s="51"/>
      <c r="BC80" s="51"/>
      <c r="BD80" s="20"/>
      <c r="BE80" s="20"/>
      <c r="BF80" s="51"/>
      <c r="BG80" s="51"/>
      <c r="BH80" s="51"/>
      <c r="BI80" s="51"/>
      <c r="BJ80" s="20"/>
      <c r="BK80" s="20"/>
      <c r="BL80" s="51"/>
      <c r="BM80" s="51"/>
      <c r="BN80" s="51"/>
      <c r="BO80" s="51"/>
      <c r="BP80" s="20"/>
      <c r="BQ80" s="20"/>
      <c r="BR80" s="51"/>
      <c r="BS80" s="51"/>
      <c r="BT80" s="51"/>
    </row>
    <row r="81" spans="5:78" x14ac:dyDescent="0.2"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</row>
    <row r="82" spans="5:78" x14ac:dyDescent="0.2"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123"/>
      <c r="AR82" s="51"/>
      <c r="AS82" s="26"/>
      <c r="AT82" s="51"/>
      <c r="AU82" s="20"/>
      <c r="AV82" s="51"/>
      <c r="AW82" s="123"/>
      <c r="AX82" s="51"/>
      <c r="AY82" s="26"/>
      <c r="AZ82" s="51"/>
      <c r="BA82" s="20"/>
      <c r="BB82" s="51"/>
      <c r="BC82" s="123"/>
      <c r="BD82" s="51"/>
      <c r="BE82" s="26"/>
      <c r="BF82" s="51"/>
      <c r="BG82" s="20"/>
      <c r="BH82" s="51"/>
      <c r="BI82" s="123"/>
      <c r="BJ82" s="51"/>
      <c r="BK82" s="26"/>
      <c r="BL82" s="51"/>
      <c r="BM82" s="20"/>
      <c r="BN82" s="51"/>
      <c r="BO82" s="123"/>
      <c r="BP82" s="51"/>
      <c r="BQ82" s="26"/>
      <c r="BR82" s="51"/>
      <c r="BS82" s="20"/>
      <c r="BT82" s="51"/>
    </row>
    <row r="83" spans="5:78" x14ac:dyDescent="0.2"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26"/>
      <c r="AT83" s="51"/>
      <c r="AU83" s="26"/>
      <c r="AV83" s="51"/>
      <c r="AW83" s="51"/>
      <c r="AX83" s="51"/>
      <c r="AY83" s="26"/>
      <c r="AZ83" s="51"/>
      <c r="BA83" s="26"/>
      <c r="BB83" s="51"/>
      <c r="BC83" s="51"/>
      <c r="BD83" s="51"/>
      <c r="BE83" s="26"/>
      <c r="BF83" s="51"/>
      <c r="BG83" s="26"/>
      <c r="BH83" s="51"/>
      <c r="BI83" s="51"/>
      <c r="BJ83" s="51"/>
      <c r="BK83" s="26"/>
      <c r="BL83" s="51"/>
      <c r="BM83" s="26"/>
      <c r="BN83" s="51"/>
      <c r="BO83" s="51"/>
      <c r="BP83" s="51"/>
      <c r="BQ83" s="26"/>
      <c r="BR83" s="51"/>
      <c r="BS83" s="26"/>
      <c r="BT83" s="51"/>
    </row>
    <row r="84" spans="5:78" x14ac:dyDescent="0.2"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19"/>
      <c r="AT84" s="51"/>
      <c r="AU84" s="51"/>
      <c r="AV84" s="51"/>
      <c r="AW84" s="51"/>
      <c r="AX84" s="51"/>
      <c r="AY84" s="19"/>
      <c r="AZ84" s="51"/>
      <c r="BA84" s="51"/>
      <c r="BB84" s="51"/>
      <c r="BC84" s="51"/>
      <c r="BD84" s="51"/>
      <c r="BE84" s="19"/>
      <c r="BF84" s="51"/>
      <c r="BG84" s="51"/>
      <c r="BH84" s="51"/>
      <c r="BI84" s="51"/>
      <c r="BJ84" s="51"/>
      <c r="BK84" s="19"/>
      <c r="BL84" s="51"/>
      <c r="BM84" s="51"/>
      <c r="BN84" s="51"/>
      <c r="BO84" s="51"/>
      <c r="BP84" s="51"/>
      <c r="BQ84" s="19"/>
      <c r="BR84" s="51"/>
      <c r="BS84" s="51"/>
      <c r="BT84" s="51"/>
    </row>
    <row r="85" spans="5:78" x14ac:dyDescent="0.2"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20"/>
      <c r="AR85" s="51"/>
      <c r="AS85" s="19"/>
      <c r="AT85" s="51"/>
      <c r="AU85" s="51"/>
      <c r="AV85" s="51"/>
      <c r="AW85" s="20"/>
      <c r="AX85" s="51"/>
      <c r="AY85" s="19"/>
      <c r="AZ85" s="51"/>
      <c r="BA85" s="51"/>
      <c r="BB85" s="51"/>
      <c r="BC85" s="20"/>
      <c r="BD85" s="51"/>
      <c r="BE85" s="19"/>
      <c r="BF85" s="51"/>
      <c r="BG85" s="51"/>
      <c r="BH85" s="51"/>
      <c r="BI85" s="20"/>
      <c r="BJ85" s="51"/>
      <c r="BK85" s="19"/>
      <c r="BL85" s="51"/>
      <c r="BM85" s="51"/>
      <c r="BN85" s="51"/>
      <c r="BO85" s="20"/>
      <c r="BP85" s="51"/>
      <c r="BQ85" s="19"/>
      <c r="BR85" s="51"/>
      <c r="BS85" s="51"/>
      <c r="BT85" s="51"/>
    </row>
    <row r="86" spans="5:78" x14ac:dyDescent="0.2"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26"/>
      <c r="AR86" s="51"/>
      <c r="AS86" s="19"/>
      <c r="AT86" s="51"/>
      <c r="AU86" s="51"/>
      <c r="AV86" s="51"/>
      <c r="AW86" s="26"/>
      <c r="AX86" s="51"/>
      <c r="AY86" s="19"/>
      <c r="AZ86" s="51"/>
      <c r="BA86" s="51"/>
      <c r="BB86" s="51"/>
      <c r="BC86" s="26"/>
      <c r="BD86" s="51"/>
      <c r="BE86" s="19"/>
      <c r="BF86" s="51"/>
      <c r="BG86" s="51"/>
      <c r="BH86" s="51"/>
      <c r="BI86" s="26"/>
      <c r="BJ86" s="51"/>
      <c r="BK86" s="19"/>
      <c r="BL86" s="51"/>
      <c r="BM86" s="51"/>
      <c r="BN86" s="51"/>
      <c r="BO86" s="26"/>
      <c r="BP86" s="51"/>
      <c r="BQ86" s="19"/>
      <c r="BR86" s="51"/>
      <c r="BS86" s="51"/>
      <c r="BT86" s="51"/>
      <c r="BU86" s="51"/>
      <c r="BV86" s="51"/>
      <c r="BW86" s="51"/>
      <c r="BX86" s="51"/>
      <c r="BY86" s="51"/>
      <c r="BZ86" s="51"/>
    </row>
    <row r="87" spans="5:78" x14ac:dyDescent="0.2"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</row>
    <row r="88" spans="5:78" x14ac:dyDescent="0.2"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26"/>
      <c r="AQ88" s="20"/>
      <c r="AR88" s="26"/>
      <c r="AS88" s="51"/>
      <c r="AT88" s="51"/>
      <c r="AU88" s="51"/>
      <c r="AV88" s="51"/>
      <c r="AW88" s="51"/>
      <c r="AX88" s="26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</row>
    <row r="89" spans="5:78" x14ac:dyDescent="0.2"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26"/>
      <c r="AQ89" s="26"/>
      <c r="AR89" s="26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</row>
    <row r="90" spans="5:78" x14ac:dyDescent="0.2"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26"/>
      <c r="AQ90" s="19"/>
      <c r="AR90" s="26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26"/>
      <c r="BZ90" s="51"/>
    </row>
    <row r="91" spans="5:78" x14ac:dyDescent="0.2"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20"/>
      <c r="AY91" s="20"/>
      <c r="AZ91" s="51"/>
      <c r="BA91" s="51"/>
      <c r="BB91" s="51"/>
      <c r="BC91" s="51"/>
      <c r="BD91" s="20"/>
      <c r="BE91" s="20"/>
      <c r="BF91" s="51"/>
      <c r="BG91" s="51"/>
      <c r="BH91" s="51"/>
      <c r="BI91" s="51"/>
      <c r="BJ91" s="20"/>
      <c r="BK91" s="20"/>
      <c r="BL91" s="51"/>
      <c r="BM91" s="51"/>
      <c r="BN91" s="51"/>
      <c r="BO91" s="51"/>
      <c r="BP91" s="20"/>
      <c r="BQ91" s="20"/>
      <c r="BR91" s="51"/>
      <c r="BS91" s="51"/>
      <c r="BT91" s="51"/>
      <c r="BU91" s="51"/>
      <c r="BV91" s="20"/>
      <c r="BW91" s="20"/>
      <c r="BX91" s="51"/>
      <c r="BY91" s="51"/>
      <c r="BZ91" s="51"/>
    </row>
    <row r="92" spans="5:78" x14ac:dyDescent="0.2"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</row>
    <row r="93" spans="5:78" x14ac:dyDescent="0.2"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123"/>
      <c r="AX93" s="51"/>
      <c r="AY93" s="26"/>
      <c r="AZ93" s="51"/>
      <c r="BA93" s="20"/>
      <c r="BB93" s="51"/>
      <c r="BC93" s="123"/>
      <c r="BD93" s="51"/>
      <c r="BE93" s="26"/>
      <c r="BF93" s="51"/>
      <c r="BG93" s="20"/>
      <c r="BH93" s="51"/>
      <c r="BI93" s="123"/>
      <c r="BJ93" s="51"/>
      <c r="BK93" s="26"/>
      <c r="BL93" s="51"/>
      <c r="BM93" s="20"/>
      <c r="BN93" s="51"/>
      <c r="BO93" s="123"/>
      <c r="BP93" s="51"/>
      <c r="BQ93" s="26"/>
      <c r="BR93" s="51"/>
      <c r="BS93" s="20"/>
      <c r="BT93" s="51"/>
      <c r="BU93" s="123"/>
      <c r="BV93" s="51"/>
      <c r="BW93" s="26"/>
      <c r="BX93" s="51"/>
      <c r="BY93" s="20"/>
      <c r="BZ93" s="51"/>
    </row>
    <row r="94" spans="5:78" x14ac:dyDescent="0.2"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26"/>
      <c r="AZ94" s="51"/>
      <c r="BA94" s="26"/>
      <c r="BB94" s="51"/>
      <c r="BC94" s="51"/>
      <c r="BD94" s="51"/>
      <c r="BE94" s="26"/>
      <c r="BF94" s="51"/>
      <c r="BG94" s="26"/>
      <c r="BH94" s="51"/>
      <c r="BI94" s="51"/>
      <c r="BJ94" s="51"/>
      <c r="BK94" s="26"/>
      <c r="BL94" s="51"/>
      <c r="BM94" s="26"/>
      <c r="BN94" s="51"/>
      <c r="BO94" s="51"/>
      <c r="BP94" s="51"/>
      <c r="BQ94" s="26"/>
      <c r="BR94" s="51"/>
      <c r="BS94" s="26"/>
      <c r="BT94" s="51"/>
      <c r="BU94" s="51"/>
      <c r="BV94" s="51"/>
      <c r="BW94" s="26"/>
      <c r="BX94" s="51"/>
      <c r="BY94" s="26"/>
      <c r="BZ94" s="51"/>
    </row>
    <row r="95" spans="5:78" x14ac:dyDescent="0.2"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19"/>
      <c r="AZ95" s="51"/>
      <c r="BA95" s="51"/>
      <c r="BB95" s="51"/>
      <c r="BC95" s="51"/>
      <c r="BD95" s="51"/>
      <c r="BE95" s="19"/>
      <c r="BF95" s="51"/>
      <c r="BG95" s="51"/>
      <c r="BH95" s="51"/>
      <c r="BI95" s="51"/>
      <c r="BJ95" s="51"/>
      <c r="BK95" s="19"/>
      <c r="BL95" s="51"/>
      <c r="BM95" s="51"/>
      <c r="BN95" s="51"/>
      <c r="BO95" s="51"/>
      <c r="BP95" s="51"/>
      <c r="BQ95" s="19"/>
      <c r="BR95" s="51"/>
      <c r="BS95" s="51"/>
      <c r="BT95" s="51"/>
      <c r="BU95" s="51"/>
      <c r="BV95" s="51"/>
      <c r="BW95" s="19"/>
      <c r="BX95" s="51"/>
      <c r="BY95" s="51"/>
      <c r="BZ95" s="51"/>
    </row>
    <row r="96" spans="5:78" x14ac:dyDescent="0.2"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20"/>
      <c r="AX96" s="51"/>
      <c r="AY96" s="19"/>
      <c r="AZ96" s="51"/>
      <c r="BA96" s="51"/>
      <c r="BB96" s="51"/>
      <c r="BC96" s="20"/>
      <c r="BD96" s="51"/>
      <c r="BE96" s="19"/>
      <c r="BF96" s="51"/>
      <c r="BG96" s="51"/>
      <c r="BH96" s="51"/>
      <c r="BI96" s="20"/>
      <c r="BJ96" s="51"/>
      <c r="BK96" s="19"/>
      <c r="BL96" s="51"/>
      <c r="BM96" s="51"/>
      <c r="BN96" s="51"/>
      <c r="BO96" s="20"/>
      <c r="BP96" s="51"/>
      <c r="BQ96" s="19"/>
      <c r="BR96" s="51"/>
      <c r="BS96" s="51"/>
      <c r="BT96" s="51"/>
      <c r="BU96" s="20"/>
      <c r="BV96" s="51"/>
      <c r="BW96" s="19"/>
      <c r="BX96" s="51"/>
      <c r="BY96" s="51"/>
      <c r="BZ96" s="51"/>
    </row>
    <row r="97" spans="6:83" x14ac:dyDescent="0.2"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26"/>
      <c r="AX97" s="51"/>
      <c r="AY97" s="19"/>
      <c r="AZ97" s="51"/>
      <c r="BA97" s="51"/>
      <c r="BB97" s="51"/>
      <c r="BC97" s="26"/>
      <c r="BD97" s="51"/>
      <c r="BE97" s="19"/>
      <c r="BF97" s="51"/>
      <c r="BG97" s="51"/>
      <c r="BH97" s="51"/>
      <c r="BI97" s="26"/>
      <c r="BJ97" s="51"/>
      <c r="BK97" s="19"/>
      <c r="BL97" s="51"/>
      <c r="BM97" s="51"/>
      <c r="BN97" s="51"/>
      <c r="BO97" s="26"/>
      <c r="BP97" s="51"/>
      <c r="BQ97" s="19"/>
      <c r="BR97" s="51"/>
      <c r="BS97" s="51"/>
      <c r="BT97" s="51"/>
      <c r="BU97" s="26"/>
      <c r="BV97" s="51"/>
      <c r="BW97" s="19"/>
      <c r="BX97" s="51"/>
      <c r="BY97" s="51"/>
      <c r="BZ97" s="51"/>
    </row>
    <row r="98" spans="6:83" x14ac:dyDescent="0.2"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</row>
    <row r="99" spans="6:83" x14ac:dyDescent="0.2"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26"/>
      <c r="AW99" s="20"/>
      <c r="AX99" s="26"/>
      <c r="AY99" s="20"/>
      <c r="AZ99" s="51"/>
      <c r="BA99" s="51"/>
      <c r="BB99" s="51"/>
      <c r="BC99" s="51"/>
      <c r="BD99" s="51"/>
      <c r="BE99" s="20"/>
      <c r="BF99" s="51"/>
      <c r="BG99" s="51"/>
      <c r="BH99" s="51"/>
      <c r="BI99" s="51"/>
      <c r="BJ99" s="51"/>
      <c r="BK99" s="20"/>
      <c r="BL99" s="51"/>
      <c r="BM99" s="51"/>
      <c r="BN99" s="51"/>
      <c r="BO99" s="51"/>
      <c r="BP99" s="51"/>
      <c r="BQ99" s="20"/>
      <c r="BR99" s="51"/>
      <c r="BS99" s="51"/>
      <c r="BT99" s="51"/>
      <c r="BU99" s="51"/>
      <c r="BV99" s="51"/>
      <c r="BW99" s="20"/>
      <c r="BX99" s="51"/>
      <c r="BY99" s="51"/>
      <c r="BZ99" s="51"/>
    </row>
    <row r="100" spans="6:83" x14ac:dyDescent="0.2"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26"/>
      <c r="AW100" s="26"/>
      <c r="AX100" s="26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</row>
    <row r="101" spans="6:83" x14ac:dyDescent="0.2">
      <c r="F101" s="51"/>
      <c r="G101" s="26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26"/>
      <c r="AW101" s="19"/>
      <c r="AX101" s="26"/>
      <c r="AY101" s="51"/>
      <c r="AZ101" s="51"/>
      <c r="BA101" s="51"/>
      <c r="BB101" s="51"/>
      <c r="BC101" s="51"/>
      <c r="BD101" s="20"/>
      <c r="BE101" s="20"/>
      <c r="BF101" s="51"/>
      <c r="BG101" s="51"/>
      <c r="BH101" s="51"/>
      <c r="BI101" s="51"/>
      <c r="BJ101" s="20"/>
      <c r="BK101" s="20"/>
      <c r="BL101" s="51"/>
      <c r="BM101" s="51"/>
      <c r="BN101" s="51"/>
      <c r="BO101" s="51"/>
      <c r="BP101" s="20"/>
      <c r="BQ101" s="20"/>
      <c r="BR101" s="51"/>
      <c r="BS101" s="51"/>
      <c r="BT101" s="51"/>
      <c r="BU101" s="51"/>
      <c r="BV101" s="20"/>
      <c r="BW101" s="20"/>
      <c r="BX101" s="51"/>
      <c r="BY101" s="51"/>
      <c r="BZ101" s="51"/>
      <c r="CA101" s="51"/>
      <c r="CB101" s="20"/>
      <c r="CC101" s="20"/>
      <c r="CD101" s="51"/>
      <c r="CE101" s="51"/>
    </row>
    <row r="102" spans="6:83" x14ac:dyDescent="0.2">
      <c r="F102" s="51"/>
      <c r="G102" s="20"/>
      <c r="H102" s="51"/>
      <c r="I102" s="51"/>
      <c r="J102" s="51"/>
      <c r="K102" s="51"/>
      <c r="L102" s="51"/>
      <c r="M102" s="20"/>
      <c r="N102" s="51"/>
      <c r="O102" s="51"/>
      <c r="P102" s="51"/>
      <c r="Q102" s="51"/>
      <c r="R102" s="51"/>
      <c r="S102" s="20"/>
      <c r="T102" s="51"/>
      <c r="U102" s="51"/>
      <c r="V102" s="51"/>
      <c r="W102" s="51"/>
      <c r="X102" s="51"/>
      <c r="Y102" s="20"/>
      <c r="Z102" s="51"/>
      <c r="AA102" s="51"/>
      <c r="AB102" s="51"/>
      <c r="AC102" s="51"/>
      <c r="AD102" s="51"/>
      <c r="AE102" s="20"/>
      <c r="AF102" s="51"/>
      <c r="AG102" s="51"/>
      <c r="AH102" s="51"/>
      <c r="AI102" s="51"/>
      <c r="AJ102" s="51"/>
      <c r="AK102" s="20"/>
      <c r="AL102" s="51"/>
      <c r="AM102" s="51"/>
      <c r="AN102" s="51"/>
      <c r="AO102" s="51"/>
      <c r="AP102" s="51"/>
      <c r="AQ102" s="20"/>
      <c r="AR102" s="51"/>
      <c r="AS102" s="51"/>
      <c r="AT102" s="51"/>
      <c r="AU102" s="51"/>
      <c r="AV102" s="51"/>
      <c r="AW102" s="20"/>
      <c r="AX102" s="51"/>
      <c r="AY102" s="20"/>
      <c r="AZ102" s="51"/>
      <c r="BA102" s="51"/>
      <c r="BB102" s="51"/>
      <c r="BC102" s="51"/>
      <c r="BD102" s="51"/>
      <c r="BE102" s="20"/>
      <c r="BF102" s="51"/>
      <c r="BG102" s="51"/>
      <c r="BH102" s="51"/>
      <c r="BI102" s="51"/>
      <c r="BJ102" s="51"/>
      <c r="BK102" s="20"/>
      <c r="BL102" s="51"/>
      <c r="BM102" s="51"/>
      <c r="BN102" s="51"/>
      <c r="BO102" s="51"/>
      <c r="BP102" s="51"/>
      <c r="BQ102" s="20"/>
      <c r="BR102" s="51"/>
      <c r="BS102" s="51"/>
      <c r="BT102" s="51"/>
      <c r="BU102" s="51"/>
      <c r="BV102" s="51"/>
      <c r="BW102" s="20"/>
      <c r="BX102" s="51"/>
      <c r="BY102" s="51"/>
      <c r="BZ102" s="51"/>
      <c r="CA102" s="51"/>
      <c r="CB102" s="51"/>
      <c r="CC102" s="51"/>
      <c r="CD102" s="51"/>
      <c r="CE102" s="51"/>
    </row>
    <row r="103" spans="6:83" x14ac:dyDescent="0.2">
      <c r="F103" s="51"/>
      <c r="G103" s="26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123"/>
      <c r="BD103" s="51"/>
      <c r="BE103" s="26"/>
      <c r="BF103" s="51"/>
      <c r="BG103" s="20"/>
      <c r="BH103" s="51"/>
      <c r="BI103" s="123"/>
      <c r="BJ103" s="51"/>
      <c r="BK103" s="26"/>
      <c r="BL103" s="51"/>
      <c r="BM103" s="20"/>
      <c r="BN103" s="51"/>
      <c r="BO103" s="123"/>
      <c r="BP103" s="51"/>
      <c r="BQ103" s="26"/>
      <c r="BR103" s="51"/>
      <c r="BS103" s="20"/>
      <c r="BT103" s="51"/>
      <c r="BU103" s="123"/>
      <c r="BV103" s="51"/>
      <c r="BW103" s="26"/>
      <c r="BX103" s="51"/>
      <c r="BY103" s="20"/>
      <c r="BZ103" s="51"/>
      <c r="CA103" s="123"/>
      <c r="CB103" s="51"/>
      <c r="CC103" s="26"/>
      <c r="CD103" s="51"/>
      <c r="CE103" s="20"/>
    </row>
    <row r="104" spans="6:83" x14ac:dyDescent="0.2">
      <c r="F104" s="51"/>
      <c r="G104" s="20"/>
      <c r="H104" s="51"/>
      <c r="I104" s="51"/>
      <c r="J104" s="51"/>
      <c r="K104" s="51"/>
      <c r="L104" s="51"/>
      <c r="M104" s="20"/>
      <c r="N104" s="51"/>
      <c r="O104" s="51"/>
      <c r="P104" s="51"/>
      <c r="Q104" s="51"/>
      <c r="R104" s="51"/>
      <c r="S104" s="20"/>
      <c r="T104" s="51"/>
      <c r="U104" s="51"/>
      <c r="V104" s="51"/>
      <c r="W104" s="51"/>
      <c r="X104" s="51"/>
      <c r="Y104" s="20"/>
      <c r="Z104" s="51"/>
      <c r="AA104" s="51"/>
      <c r="AB104" s="51"/>
      <c r="AC104" s="51"/>
      <c r="AD104" s="51"/>
      <c r="AE104" s="20"/>
      <c r="AF104" s="51"/>
      <c r="AG104" s="51"/>
      <c r="AH104" s="51"/>
      <c r="AI104" s="51"/>
      <c r="AJ104" s="51"/>
      <c r="AK104" s="20"/>
      <c r="AL104" s="51"/>
      <c r="AM104" s="51"/>
      <c r="AN104" s="51"/>
      <c r="AO104" s="51"/>
      <c r="AP104" s="51"/>
      <c r="AQ104" s="20"/>
      <c r="AR104" s="51"/>
      <c r="AS104" s="51"/>
      <c r="AT104" s="51"/>
      <c r="AU104" s="51"/>
      <c r="AV104" s="51"/>
      <c r="AW104" s="20"/>
      <c r="AX104" s="51"/>
      <c r="AY104" s="51"/>
      <c r="AZ104" s="51"/>
      <c r="BA104" s="51"/>
      <c r="BB104" s="51"/>
      <c r="BC104" s="51"/>
      <c r="BD104" s="51"/>
      <c r="BE104" s="26"/>
      <c r="BF104" s="51"/>
      <c r="BG104" s="26"/>
      <c r="BH104" s="51"/>
      <c r="BI104" s="51"/>
      <c r="BJ104" s="51"/>
      <c r="BK104" s="26"/>
      <c r="BL104" s="51"/>
      <c r="BM104" s="26"/>
      <c r="BN104" s="51"/>
      <c r="BO104" s="51"/>
      <c r="BP104" s="51"/>
      <c r="BQ104" s="26"/>
      <c r="BR104" s="51"/>
      <c r="BS104" s="26"/>
      <c r="BT104" s="51"/>
      <c r="BU104" s="51"/>
      <c r="BV104" s="51"/>
      <c r="BW104" s="26"/>
      <c r="BX104" s="51"/>
      <c r="BY104" s="26"/>
      <c r="BZ104" s="51"/>
      <c r="CA104" s="51"/>
      <c r="CB104" s="51"/>
      <c r="CC104" s="26"/>
      <c r="CD104" s="51"/>
      <c r="CE104" s="26"/>
    </row>
    <row r="105" spans="6:83" x14ac:dyDescent="0.2"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19"/>
      <c r="BF105" s="51"/>
      <c r="BG105" s="51"/>
      <c r="BH105" s="51"/>
      <c r="BI105" s="51"/>
      <c r="BJ105" s="51"/>
      <c r="BK105" s="19"/>
      <c r="BL105" s="51"/>
      <c r="BM105" s="51"/>
      <c r="BN105" s="51"/>
      <c r="BO105" s="51"/>
      <c r="BP105" s="51"/>
      <c r="BQ105" s="19"/>
      <c r="BR105" s="51"/>
      <c r="BS105" s="51"/>
      <c r="BT105" s="51"/>
      <c r="BU105" s="51"/>
      <c r="BV105" s="51"/>
      <c r="BW105" s="19"/>
      <c r="BX105" s="51"/>
      <c r="BY105" s="51"/>
      <c r="BZ105" s="51"/>
      <c r="CA105" s="51"/>
      <c r="CB105" s="51"/>
      <c r="CC105" s="19"/>
      <c r="CD105" s="51"/>
      <c r="CE105" s="51"/>
    </row>
    <row r="106" spans="6:83" x14ac:dyDescent="0.2"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20"/>
      <c r="BD106" s="51"/>
      <c r="BE106" s="19"/>
      <c r="BF106" s="51"/>
      <c r="BG106" s="51"/>
      <c r="BH106" s="51"/>
      <c r="BI106" s="20"/>
      <c r="BJ106" s="51"/>
      <c r="BK106" s="19"/>
      <c r="BL106" s="51"/>
      <c r="BM106" s="51"/>
      <c r="BN106" s="51"/>
      <c r="BO106" s="20"/>
      <c r="BP106" s="51"/>
      <c r="BQ106" s="19"/>
      <c r="BR106" s="51"/>
      <c r="BS106" s="51"/>
      <c r="BT106" s="51"/>
      <c r="BU106" s="20"/>
      <c r="BV106" s="51"/>
      <c r="BW106" s="19"/>
      <c r="BX106" s="51"/>
      <c r="BY106" s="51"/>
      <c r="BZ106" s="51"/>
      <c r="CA106" s="20"/>
      <c r="CB106" s="51"/>
      <c r="CC106" s="19"/>
      <c r="CD106" s="51"/>
      <c r="CE106" s="51"/>
    </row>
    <row r="107" spans="6:83" x14ac:dyDescent="0.2"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26"/>
      <c r="BD107" s="51"/>
      <c r="BE107" s="19"/>
      <c r="BF107" s="51"/>
      <c r="BG107" s="51"/>
      <c r="BH107" s="51"/>
      <c r="BI107" s="26"/>
      <c r="BJ107" s="51"/>
      <c r="BK107" s="19"/>
      <c r="BL107" s="51"/>
      <c r="BM107" s="51"/>
      <c r="BN107" s="51"/>
      <c r="BO107" s="26"/>
      <c r="BP107" s="51"/>
      <c r="BQ107" s="19"/>
      <c r="BR107" s="51"/>
      <c r="BS107" s="51"/>
      <c r="BT107" s="51"/>
      <c r="BU107" s="26"/>
      <c r="BV107" s="51"/>
      <c r="BW107" s="19"/>
      <c r="BX107" s="51"/>
      <c r="BY107" s="51"/>
      <c r="BZ107" s="51"/>
      <c r="CA107" s="26"/>
      <c r="CB107" s="51"/>
      <c r="CC107" s="19"/>
      <c r="CD107" s="51"/>
      <c r="CE107" s="51"/>
    </row>
  </sheetData>
  <mergeCells count="3">
    <mergeCell ref="L3:O3"/>
    <mergeCell ref="D3:E3"/>
    <mergeCell ref="G3:J3"/>
  </mergeCells>
  <conditionalFormatting sqref="L3:O3">
    <cfRule type="cellIs" dxfId="5" priority="2" operator="notEqual">
      <formula>SQRT($D$3)</formula>
    </cfRule>
  </conditionalFormatting>
  <conditionalFormatting sqref="G3:J3">
    <cfRule type="cellIs" dxfId="4" priority="1" operator="notEqual">
      <formula>SQRT($D$3)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7"/>
  <sheetViews>
    <sheetView showGridLines="0" topLeftCell="A2" zoomScale="200" zoomScaleNormal="200" workbookViewId="0">
      <selection activeCell="A4" sqref="A4"/>
    </sheetView>
  </sheetViews>
  <sheetFormatPr defaultRowHeight="12.75" x14ac:dyDescent="0.2"/>
  <cols>
    <col min="1" max="1" width="4.7109375" customWidth="1"/>
    <col min="2" max="2" width="4.28515625" customWidth="1"/>
    <col min="3" max="6" width="3.140625" customWidth="1"/>
    <col min="7" max="7" width="2.42578125" customWidth="1"/>
    <col min="8" max="11" width="2.140625" customWidth="1"/>
    <col min="12" max="78" width="4.7109375" customWidth="1"/>
    <col min="79" max="86" width="9.140625" customWidth="1"/>
  </cols>
  <sheetData>
    <row r="1" spans="1:76" ht="14.25" customHeight="1" x14ac:dyDescent="0.2">
      <c r="A1" s="133" t="s">
        <v>225</v>
      </c>
      <c r="C1" s="134"/>
      <c r="D1" s="135"/>
      <c r="E1" s="135"/>
      <c r="F1" s="135"/>
      <c r="G1" s="135"/>
      <c r="H1" s="135"/>
      <c r="I1" s="93"/>
      <c r="J1" s="136"/>
      <c r="K1" s="136"/>
      <c r="L1" s="155"/>
      <c r="M1" s="155"/>
      <c r="N1" s="156"/>
      <c r="O1" s="157"/>
      <c r="P1" s="157"/>
      <c r="Q1" s="93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</row>
    <row r="2" spans="1:76" ht="15" customHeight="1" x14ac:dyDescent="0.2">
      <c r="A2" s="212"/>
      <c r="C2" s="134"/>
      <c r="D2" s="135"/>
      <c r="E2" s="135"/>
      <c r="F2" s="135"/>
      <c r="G2" s="135"/>
      <c r="H2" s="135"/>
      <c r="I2" s="93"/>
      <c r="J2" s="136"/>
      <c r="K2" s="136"/>
      <c r="L2" s="155"/>
      <c r="M2" s="155"/>
      <c r="N2" s="156"/>
      <c r="O2" s="157"/>
      <c r="P2" s="157"/>
      <c r="Q2" s="93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</row>
    <row r="3" spans="1:76" ht="14.25" customHeight="1" x14ac:dyDescent="0.2">
      <c r="A3" s="161">
        <v>255</v>
      </c>
      <c r="B3" s="100" t="s">
        <v>145</v>
      </c>
      <c r="C3" s="180"/>
      <c r="D3" s="213"/>
      <c r="E3" s="232">
        <f>A3</f>
        <v>255</v>
      </c>
      <c r="F3" s="232"/>
      <c r="G3" s="137" t="s">
        <v>145</v>
      </c>
      <c r="H3" s="233">
        <f>8*H5 + 4*I5 + 2*J5 + K5</f>
        <v>15</v>
      </c>
      <c r="I3" s="234"/>
      <c r="J3" s="234"/>
      <c r="K3" s="234"/>
      <c r="L3" s="158">
        <f>8*H5 + 4*I5 + 2*J5 + K5</f>
        <v>15</v>
      </c>
      <c r="M3" s="210" t="s">
        <v>239</v>
      </c>
      <c r="N3" s="211">
        <f>16*(BIN2DEC(D13)) + 4*(BIN2DEC(E13)) + 1*(BIN2DEC(F13))</f>
        <v>30</v>
      </c>
      <c r="O3" s="163"/>
      <c r="P3" s="163"/>
      <c r="R3" s="51"/>
      <c r="S3" s="51"/>
      <c r="T3" s="20"/>
      <c r="U3" s="51"/>
      <c r="V3" s="51"/>
      <c r="W3" s="51"/>
      <c r="X3" s="51"/>
      <c r="Y3" s="51"/>
      <c r="Z3" s="20"/>
      <c r="AA3" s="51"/>
      <c r="AB3" s="51"/>
      <c r="AC3" s="51"/>
      <c r="AD3" s="51"/>
      <c r="AE3" s="51"/>
      <c r="AF3" s="20"/>
      <c r="AG3" s="51"/>
      <c r="AH3" s="51"/>
      <c r="AI3" s="51"/>
      <c r="AJ3" s="51"/>
      <c r="AK3" s="51"/>
      <c r="AL3" s="20"/>
      <c r="AM3" s="51"/>
      <c r="AN3" s="51"/>
      <c r="AO3" s="51"/>
      <c r="AP3" s="51"/>
      <c r="AQ3" s="51"/>
      <c r="AR3" s="20"/>
      <c r="AS3" s="51"/>
      <c r="AT3" s="51"/>
      <c r="AU3" s="51"/>
      <c r="AV3" s="51"/>
      <c r="AW3" s="51"/>
      <c r="AX3" s="20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</row>
    <row r="4" spans="1:76" ht="14.25" customHeight="1" x14ac:dyDescent="0.2">
      <c r="A4" s="133"/>
      <c r="C4" s="138"/>
      <c r="D4" s="135"/>
      <c r="E4" s="135"/>
      <c r="F4" s="135"/>
      <c r="G4" s="135"/>
      <c r="H4" s="135"/>
      <c r="I4" s="93"/>
      <c r="J4" s="136"/>
      <c r="K4" s="136"/>
      <c r="L4" s="155"/>
      <c r="M4" s="155"/>
      <c r="N4" s="156"/>
      <c r="O4" s="157"/>
      <c r="P4" s="157"/>
      <c r="Q4" s="93"/>
      <c r="R4" s="51"/>
      <c r="S4" s="51"/>
      <c r="T4" s="20"/>
      <c r="U4" s="51"/>
      <c r="V4" s="51"/>
      <c r="W4" s="51"/>
      <c r="X4" s="51"/>
      <c r="Y4" s="51"/>
      <c r="Z4" s="20"/>
      <c r="AA4" s="51"/>
      <c r="AB4" s="51"/>
      <c r="AC4" s="51"/>
      <c r="AD4" s="51"/>
      <c r="AE4" s="51"/>
      <c r="AF4" s="20"/>
      <c r="AG4" s="51"/>
      <c r="AH4" s="51"/>
      <c r="AI4" s="51"/>
      <c r="AJ4" s="51"/>
      <c r="AK4" s="51"/>
      <c r="AL4" s="20"/>
      <c r="AM4" s="51"/>
      <c r="AN4" s="51"/>
      <c r="AO4" s="51"/>
      <c r="AP4" s="51"/>
      <c r="AQ4" s="51"/>
      <c r="AR4" s="20"/>
      <c r="AS4" s="51"/>
      <c r="AT4" s="51"/>
      <c r="AU4" s="51"/>
      <c r="AV4" s="51"/>
      <c r="AW4" s="51"/>
      <c r="AX4" s="20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</row>
    <row r="5" spans="1:76" ht="23.25" customHeight="1" x14ac:dyDescent="0.35">
      <c r="A5" s="139">
        <f>BIN2DEC(C5)</f>
        <v>3</v>
      </c>
      <c r="B5" s="140" t="s">
        <v>226</v>
      </c>
      <c r="C5" s="141">
        <f>VALUE(DEC2BIN(_xlfn.BITAND( _xlfn.BITRSHIFT($E$3, 6), 3)))</f>
        <v>11</v>
      </c>
      <c r="D5" s="141">
        <f>VALUE(DEC2BIN(_xlfn.BITAND( _xlfn.BITRSHIFT($E$3, 4), 3)))</f>
        <v>11</v>
      </c>
      <c r="E5" s="141">
        <f>VALUE(DEC2BIN(_xlfn.BITAND( _xlfn.BITRSHIFT($E$3, 2), 3)))</f>
        <v>11</v>
      </c>
      <c r="F5" s="141">
        <f>VALUE(DEC2BIN(_xlfn.BITAND( _xlfn.BITRSHIFT($E$3, 0), 3)))</f>
        <v>11</v>
      </c>
      <c r="G5" s="137" t="s">
        <v>145</v>
      </c>
      <c r="H5" s="142">
        <f>D6</f>
        <v>1</v>
      </c>
      <c r="I5" s="142">
        <f>E8</f>
        <v>1</v>
      </c>
      <c r="J5" s="142">
        <f>F10</f>
        <v>1</v>
      </c>
      <c r="K5" s="142">
        <f>G12</f>
        <v>1</v>
      </c>
      <c r="L5" s="158"/>
      <c r="M5" s="159"/>
      <c r="N5" s="159"/>
      <c r="O5" s="159"/>
      <c r="P5" s="159"/>
      <c r="Q5" s="93"/>
      <c r="R5" s="51"/>
      <c r="S5" s="51"/>
      <c r="T5" s="20"/>
      <c r="U5" s="51"/>
      <c r="V5" s="51"/>
      <c r="W5" s="51"/>
      <c r="X5" s="51"/>
      <c r="Y5" s="51"/>
      <c r="Z5" s="20"/>
      <c r="AA5" s="51"/>
      <c r="AB5" s="51"/>
      <c r="AC5" s="51"/>
      <c r="AD5" s="51"/>
      <c r="AE5" s="51"/>
      <c r="AF5" s="20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</row>
    <row r="6" spans="1:76" ht="15.75" customHeight="1" thickBot="1" x14ac:dyDescent="0.3">
      <c r="A6" s="143">
        <f>BIN2DEC(C6)</f>
        <v>1</v>
      </c>
      <c r="B6" s="144" t="s">
        <v>227</v>
      </c>
      <c r="C6" s="145">
        <v>1</v>
      </c>
      <c r="D6" s="146">
        <f>IF( $A5 &gt;= $A6, 1, 0)</f>
        <v>1</v>
      </c>
      <c r="E6" s="135"/>
      <c r="F6" s="135"/>
      <c r="G6" s="135"/>
      <c r="H6" s="136"/>
      <c r="I6" s="93"/>
      <c r="J6" s="136"/>
      <c r="K6" s="136"/>
      <c r="L6" s="155"/>
      <c r="M6" s="157"/>
      <c r="N6" s="156"/>
      <c r="O6" s="157"/>
      <c r="P6" s="157"/>
      <c r="Q6" s="93"/>
      <c r="R6" s="51"/>
      <c r="S6" s="51"/>
      <c r="T6" s="20"/>
      <c r="U6" s="51"/>
      <c r="V6" s="51"/>
      <c r="W6" s="51"/>
      <c r="X6" s="51"/>
      <c r="Y6" s="51"/>
      <c r="Z6" s="20"/>
      <c r="AA6" s="51"/>
      <c r="AB6" s="20"/>
      <c r="AC6" s="51"/>
      <c r="AD6" s="51"/>
      <c r="AE6" s="51"/>
      <c r="AF6" s="20"/>
      <c r="AG6" s="51"/>
      <c r="AH6" s="20"/>
      <c r="AI6" s="51"/>
      <c r="AJ6" s="51"/>
      <c r="AK6" s="51"/>
      <c r="AL6" s="51"/>
      <c r="AM6" s="51"/>
      <c r="AN6" s="20"/>
      <c r="AO6" s="51"/>
      <c r="AP6" s="51"/>
      <c r="AQ6" s="51"/>
      <c r="AR6" s="51"/>
      <c r="AS6" s="51"/>
      <c r="AT6" s="20"/>
      <c r="AU6" s="51"/>
      <c r="AV6" s="51"/>
      <c r="AW6" s="51"/>
      <c r="AX6" s="51"/>
      <c r="AY6" s="51"/>
      <c r="AZ6" s="20"/>
      <c r="BA6" s="51"/>
      <c r="BB6" s="51"/>
      <c r="BC6" s="51"/>
      <c r="BD6" s="51"/>
      <c r="BE6" s="51"/>
      <c r="BF6" s="20"/>
      <c r="BG6" s="51"/>
      <c r="BH6" s="51"/>
      <c r="BI6" s="51"/>
      <c r="BJ6" s="51"/>
      <c r="BK6" s="51"/>
      <c r="BL6" s="51"/>
      <c r="BM6" s="51"/>
    </row>
    <row r="7" spans="1:76" ht="14.25" customHeight="1" x14ac:dyDescent="0.25">
      <c r="A7" s="143">
        <f>_xlfn.BITLSHIFT(BIN2DEC(C7), 2) + BIN2DEC(D7)</f>
        <v>11</v>
      </c>
      <c r="C7" s="147">
        <f>VALUE(DEC2BIN( $A5 - $D6*$A6))</f>
        <v>10</v>
      </c>
      <c r="D7" s="148">
        <f>D5</f>
        <v>11</v>
      </c>
      <c r="E7" s="135"/>
      <c r="F7" s="135"/>
      <c r="G7" s="135"/>
      <c r="H7" s="135"/>
      <c r="I7" s="93"/>
      <c r="J7" s="136"/>
      <c r="K7" s="136"/>
      <c r="L7" s="155"/>
      <c r="M7" s="155"/>
      <c r="N7" s="156"/>
      <c r="O7" s="157"/>
      <c r="P7" s="157"/>
      <c r="Q7" s="93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</row>
    <row r="8" spans="1:76" ht="15.75" customHeight="1" thickBot="1" x14ac:dyDescent="0.3">
      <c r="A8" s="143">
        <f>_xlfn.BITLSHIFT(BIN2DEC(C8), 2) + BIN2DEC(D8)</f>
        <v>5</v>
      </c>
      <c r="B8" s="144" t="s">
        <v>227</v>
      </c>
      <c r="C8" s="149">
        <f>H5</f>
        <v>1</v>
      </c>
      <c r="D8" s="150">
        <v>1</v>
      </c>
      <c r="E8" s="146">
        <f>IF( $A7 &gt;= $A8, 1, 0)</f>
        <v>1</v>
      </c>
      <c r="F8" s="135"/>
      <c r="G8" s="135"/>
      <c r="H8" s="135"/>
      <c r="I8" s="136"/>
      <c r="J8" s="136"/>
      <c r="K8" s="136"/>
      <c r="L8" s="155"/>
      <c r="M8" s="155"/>
      <c r="N8" s="157"/>
      <c r="O8" s="157"/>
      <c r="P8" s="157"/>
      <c r="Q8" s="93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</row>
    <row r="9" spans="1:76" ht="13.5" customHeight="1" x14ac:dyDescent="0.25">
      <c r="A9" s="143">
        <f>_xlfn.BITLSHIFT(BIN2DEC(C9), 4) + _xlfn.BITLSHIFT(BIN2DEC(D9), 2) + BIN2DEC(E9)</f>
        <v>27</v>
      </c>
      <c r="C9" s="151">
        <f>VALUE(DEC2BIN( _xlfn.BITAND( _xlfn.BITRSHIFT($A7 - $A8*E8, 2), 3 ) ))</f>
        <v>1</v>
      </c>
      <c r="D9" s="147">
        <f>VALUE(DEC2BIN( _xlfn.BITAND( _xlfn.BITRSHIFT($A7 - $A8*$E8, 0), 3 ) ))</f>
        <v>10</v>
      </c>
      <c r="E9" s="148">
        <f>E5</f>
        <v>11</v>
      </c>
      <c r="F9" s="135"/>
      <c r="G9" s="135"/>
      <c r="H9" s="135"/>
      <c r="I9" s="93"/>
      <c r="J9" s="136"/>
      <c r="K9" s="136"/>
      <c r="L9" s="155"/>
      <c r="M9" s="155"/>
      <c r="N9" s="156"/>
      <c r="O9" s="157"/>
      <c r="P9" s="157"/>
      <c r="Q9" s="93"/>
      <c r="R9" s="51"/>
      <c r="S9" s="51"/>
      <c r="T9" s="20"/>
      <c r="U9" s="20"/>
      <c r="V9" s="20"/>
      <c r="W9" s="51"/>
      <c r="X9" s="51"/>
      <c r="Y9" s="26"/>
      <c r="Z9" s="26"/>
      <c r="AA9" s="26"/>
      <c r="AB9" s="20"/>
      <c r="AC9" s="26"/>
      <c r="AD9" s="51"/>
      <c r="AE9" s="51"/>
      <c r="AF9" s="51"/>
      <c r="AG9" s="51"/>
      <c r="AH9" s="20"/>
      <c r="AI9" s="51"/>
      <c r="AJ9" s="51"/>
      <c r="AK9" s="51"/>
      <c r="AL9" s="51"/>
      <c r="AM9" s="51"/>
      <c r="AN9" s="20"/>
      <c r="AO9" s="51"/>
      <c r="AP9" s="51"/>
      <c r="AQ9" s="51"/>
      <c r="AR9" s="51"/>
      <c r="AS9" s="51"/>
      <c r="AT9" s="20"/>
      <c r="AU9" s="51"/>
      <c r="AV9" s="51"/>
      <c r="AW9" s="51"/>
      <c r="AX9" s="51"/>
      <c r="AY9" s="51"/>
      <c r="AZ9" s="20"/>
      <c r="BA9" s="51"/>
      <c r="BB9" s="51"/>
      <c r="BC9" s="51"/>
      <c r="BD9" s="51"/>
      <c r="BE9" s="51"/>
      <c r="BF9" s="20"/>
      <c r="BG9" s="51"/>
      <c r="BH9" s="51"/>
      <c r="BI9" s="51"/>
      <c r="BJ9" s="51"/>
      <c r="BK9" s="51"/>
      <c r="BL9" s="20"/>
      <c r="BM9" s="51"/>
      <c r="BN9" s="70"/>
      <c r="BO9" s="70"/>
      <c r="BP9" s="70"/>
      <c r="BQ9" s="70"/>
      <c r="BR9" s="22"/>
      <c r="BS9" s="70"/>
      <c r="BT9" s="70"/>
      <c r="BU9" s="70"/>
      <c r="BV9" s="70"/>
      <c r="BW9" s="70"/>
      <c r="BX9" s="22"/>
    </row>
    <row r="10" spans="1:76" ht="15.75" customHeight="1" thickBot="1" x14ac:dyDescent="0.3">
      <c r="A10" s="143">
        <f>_xlfn.BITLSHIFT(BIN2DEC(D10), 2) + BIN2DEC(E10)</f>
        <v>13</v>
      </c>
      <c r="C10" s="144" t="s">
        <v>227</v>
      </c>
      <c r="D10" s="152">
        <f>VALUE(DEC2BIN(H5*2+I5))</f>
        <v>11</v>
      </c>
      <c r="E10" s="150">
        <v>1</v>
      </c>
      <c r="F10" s="146">
        <f>IF( $A9 &gt;= $A10, 1, 0)</f>
        <v>1</v>
      </c>
      <c r="G10" s="135"/>
      <c r="H10" s="135"/>
      <c r="I10" s="93"/>
      <c r="J10" s="136"/>
      <c r="K10" s="136"/>
      <c r="L10" s="155"/>
      <c r="M10" s="155"/>
      <c r="N10" s="156"/>
      <c r="O10" s="157"/>
      <c r="P10" s="157"/>
      <c r="Q10" s="93"/>
      <c r="R10" s="51"/>
      <c r="S10" s="26"/>
      <c r="T10" s="26"/>
      <c r="U10" s="51"/>
      <c r="V10" s="51"/>
      <c r="W10" s="51"/>
      <c r="X10" s="26"/>
      <c r="Y10" s="20"/>
      <c r="Z10" s="20"/>
      <c r="AA10" s="20"/>
      <c r="AB10" s="26"/>
      <c r="AC10" s="51"/>
      <c r="AD10" s="51"/>
      <c r="AE10" s="51"/>
      <c r="AF10" s="51"/>
      <c r="AG10" s="20"/>
      <c r="AH10" s="51"/>
      <c r="AI10" s="20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spans="1:76" ht="14.25" customHeight="1" x14ac:dyDescent="0.25">
      <c r="A11" s="143">
        <f>_xlfn.BITLSHIFT(BIN2DEC(D11), 4) + _xlfn.BITLSHIFT(BIN2DEC(E11), 2) + BIN2DEC(F11)</f>
        <v>59</v>
      </c>
      <c r="C11" s="147"/>
      <c r="D11" s="147">
        <f>VALUE(DEC2BIN( _xlfn.BITAND( _xlfn.BITRSHIFT($A9 - $A10*F10, 2), 3 ) ))</f>
        <v>11</v>
      </c>
      <c r="E11" s="147">
        <f>VALUE(DEC2BIN( _xlfn.BITAND( _xlfn.BITRSHIFT($A9 - $A10*F10, 0), 3 ) ))</f>
        <v>10</v>
      </c>
      <c r="F11" s="148">
        <f>F5</f>
        <v>11</v>
      </c>
      <c r="G11" s="135"/>
      <c r="H11" s="135"/>
      <c r="I11" s="93"/>
      <c r="J11" s="136"/>
      <c r="K11" s="136"/>
      <c r="L11" s="155"/>
      <c r="M11" s="155"/>
      <c r="N11" s="156"/>
      <c r="O11" s="157"/>
      <c r="P11" s="157"/>
      <c r="Q11" s="93"/>
      <c r="R11" s="26"/>
      <c r="S11" s="51"/>
      <c r="T11" s="51"/>
      <c r="U11" s="26"/>
      <c r="V11" s="26"/>
      <c r="W11" s="51"/>
      <c r="X11" s="26"/>
      <c r="Y11" s="26"/>
      <c r="Z11" s="19"/>
      <c r="AA11" s="26"/>
      <c r="AB11" s="26"/>
      <c r="AC11" s="51"/>
      <c r="AD11" s="26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</row>
    <row r="12" spans="1:76" ht="15.75" customHeight="1" thickBot="1" x14ac:dyDescent="0.3">
      <c r="A12" s="143">
        <f>_xlfn.BITLSHIFT(BIN2DEC(D12), 4) + _xlfn.BITLSHIFT(BIN2DEC(E12), 2) + BIN2DEC(F12)</f>
        <v>29</v>
      </c>
      <c r="C12" s="144" t="s">
        <v>227</v>
      </c>
      <c r="D12" s="149">
        <f>H5</f>
        <v>1</v>
      </c>
      <c r="E12" s="153">
        <f>VALUE(DEC2BIN(I5*2+J5))</f>
        <v>11</v>
      </c>
      <c r="F12" s="150">
        <v>1</v>
      </c>
      <c r="G12" s="146">
        <f>IF( $A11 &gt;= $A12, 1, 0)</f>
        <v>1</v>
      </c>
      <c r="H12" s="135"/>
      <c r="I12" s="93"/>
      <c r="J12" s="136"/>
      <c r="K12" s="136"/>
      <c r="L12" s="160"/>
      <c r="M12" s="155"/>
      <c r="N12" s="156"/>
      <c r="O12" s="157"/>
      <c r="P12" s="157"/>
      <c r="Q12" s="93"/>
      <c r="R12" s="19"/>
      <c r="S12" s="51"/>
      <c r="T12" s="51"/>
      <c r="U12" s="51"/>
      <c r="V12" s="20"/>
      <c r="W12" s="51"/>
      <c r="X12" s="20"/>
      <c r="Y12" s="26"/>
      <c r="Z12" s="26"/>
      <c r="AA12" s="26"/>
      <c r="AB12" s="20"/>
      <c r="AC12" s="51"/>
      <c r="AD12" s="20"/>
      <c r="AE12" s="51"/>
      <c r="AF12" s="19"/>
      <c r="AG12" s="51"/>
      <c r="AH12" s="51"/>
      <c r="AI12" s="51"/>
      <c r="AJ12" s="20"/>
      <c r="AK12" s="51"/>
      <c r="AL12" s="26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20"/>
      <c r="BA12" s="51"/>
      <c r="BB12" s="51"/>
      <c r="BC12" s="51"/>
      <c r="BD12" s="51"/>
      <c r="BE12" s="51"/>
      <c r="BF12" s="20"/>
      <c r="BG12" s="51"/>
      <c r="BH12" s="51"/>
      <c r="BI12" s="51"/>
      <c r="BJ12" s="51"/>
      <c r="BK12" s="51"/>
      <c r="BL12" s="20"/>
      <c r="BM12" s="51"/>
      <c r="BN12" s="70"/>
      <c r="BO12" s="70"/>
      <c r="BP12" s="70"/>
      <c r="BQ12" s="70"/>
      <c r="BR12" s="22"/>
      <c r="BS12" s="70"/>
      <c r="BT12" s="70"/>
      <c r="BU12" s="70"/>
      <c r="BV12" s="70"/>
      <c r="BW12" s="70"/>
      <c r="BX12" s="22"/>
    </row>
    <row r="13" spans="1:76" ht="15" customHeight="1" x14ac:dyDescent="0.25">
      <c r="A13" s="154"/>
      <c r="C13" s="147"/>
      <c r="D13" s="147">
        <f>VALUE(DEC2BIN( _xlfn.BITAND( _xlfn.BITRSHIFT($A11 - $A12*$G12, 4), 3 ) ))</f>
        <v>1</v>
      </c>
      <c r="E13" s="147">
        <f>VALUE(DEC2BIN( _xlfn.BITAND( _xlfn.BITRSHIFT($A11 - $A12*$G12, 2), 3 ) ))</f>
        <v>11</v>
      </c>
      <c r="F13" s="147">
        <f>VALUE(DEC2BIN( _xlfn.BITAND( _xlfn.BITRSHIFT($A11 - $A12*$G12, 0), 3 ) ))</f>
        <v>10</v>
      </c>
      <c r="G13" s="135"/>
      <c r="H13" s="135"/>
      <c r="I13" s="93"/>
      <c r="J13" s="136"/>
      <c r="K13" s="136"/>
      <c r="L13" s="155"/>
      <c r="M13" s="155"/>
      <c r="N13" s="13"/>
      <c r="O13" s="157"/>
      <c r="P13" s="157"/>
      <c r="Q13" s="93"/>
      <c r="R13" s="51"/>
      <c r="S13" s="51"/>
      <c r="T13" s="51"/>
      <c r="U13" s="51"/>
      <c r="V13" s="51"/>
      <c r="W13" s="51"/>
      <c r="X13" s="26"/>
      <c r="Y13" s="26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26"/>
      <c r="AK13" s="51"/>
      <c r="AL13" s="26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</row>
    <row r="14" spans="1:76" ht="15" customHeight="1" x14ac:dyDescent="0.25">
      <c r="A14" s="133"/>
      <c r="C14" s="134"/>
      <c r="D14" s="141"/>
      <c r="E14" s="141"/>
      <c r="F14" s="141"/>
      <c r="G14" s="135"/>
      <c r="H14" s="135"/>
      <c r="I14" s="93"/>
      <c r="J14" s="136"/>
      <c r="K14" s="136"/>
      <c r="L14" s="155"/>
      <c r="M14" s="155"/>
      <c r="N14" s="156"/>
      <c r="O14" s="157"/>
      <c r="P14" s="157"/>
      <c r="Q14" s="93"/>
      <c r="R14" s="51"/>
      <c r="S14" s="51"/>
      <c r="T14" s="51"/>
      <c r="U14" s="20"/>
      <c r="V14" s="20"/>
      <c r="W14" s="51"/>
      <c r="X14" s="51"/>
      <c r="Y14" s="26"/>
      <c r="Z14" s="51"/>
      <c r="AA14" s="20"/>
      <c r="AB14" s="20"/>
      <c r="AC14" s="51"/>
      <c r="AD14" s="51"/>
      <c r="AE14" s="51"/>
      <c r="AF14" s="51"/>
      <c r="AG14" s="20"/>
      <c r="AH14" s="20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</row>
    <row r="15" spans="1:76" ht="15" customHeight="1" x14ac:dyDescent="0.2">
      <c r="B15" s="20"/>
      <c r="C15" s="51"/>
      <c r="D15" s="19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</row>
    <row r="16" spans="1:76" ht="15" customHeight="1" x14ac:dyDescent="0.2">
      <c r="B16" s="26"/>
      <c r="C16" s="51"/>
      <c r="D16" s="19"/>
      <c r="E16" s="51"/>
      <c r="F16" s="51"/>
      <c r="G16" s="51"/>
      <c r="H16" s="19"/>
      <c r="I16" s="51"/>
      <c r="J16" s="26"/>
      <c r="K16" s="51"/>
      <c r="L16" s="20"/>
      <c r="M16" s="51"/>
      <c r="N16" s="19"/>
      <c r="O16" s="51"/>
      <c r="P16" s="26"/>
      <c r="Q16" s="51"/>
      <c r="R16" s="20"/>
      <c r="S16" s="51"/>
      <c r="T16" s="19"/>
      <c r="U16" s="51"/>
      <c r="V16" s="26"/>
      <c r="W16" s="51"/>
      <c r="X16" s="20"/>
      <c r="Y16" s="51"/>
      <c r="Z16" s="19"/>
      <c r="AA16" s="51"/>
      <c r="AB16" s="26"/>
      <c r="AC16" s="51"/>
      <c r="AD16" s="20"/>
      <c r="AE16" s="51"/>
      <c r="AF16" s="19"/>
      <c r="AG16" s="51"/>
      <c r="AH16" s="26"/>
      <c r="AI16" s="51"/>
      <c r="AJ16" s="20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</row>
    <row r="17" spans="2:65" ht="15" customHeight="1" x14ac:dyDescent="0.2">
      <c r="B17" s="51"/>
      <c r="C17" s="51"/>
      <c r="D17" s="51"/>
      <c r="E17" s="51"/>
      <c r="F17" s="51"/>
      <c r="G17" s="51"/>
      <c r="H17" s="51"/>
      <c r="I17" s="51"/>
      <c r="J17" s="26"/>
      <c r="K17" s="51"/>
      <c r="L17" s="26"/>
      <c r="M17" s="51"/>
      <c r="N17" s="51"/>
      <c r="O17" s="51"/>
      <c r="P17" s="26"/>
      <c r="Q17" s="51"/>
      <c r="R17" s="26"/>
      <c r="S17" s="51"/>
      <c r="T17" s="51"/>
      <c r="U17" s="51"/>
      <c r="V17" s="26"/>
      <c r="W17" s="51"/>
      <c r="X17" s="26"/>
      <c r="Y17" s="51"/>
      <c r="Z17" s="51"/>
      <c r="AA17" s="51"/>
      <c r="AB17" s="26"/>
      <c r="AC17" s="51"/>
      <c r="AD17" s="26"/>
      <c r="AE17" s="51"/>
      <c r="AF17" s="51"/>
      <c r="AG17" s="51"/>
      <c r="AH17" s="26"/>
      <c r="AI17" s="51"/>
      <c r="AJ17" s="26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</row>
    <row r="18" spans="2:65" ht="15" customHeight="1" x14ac:dyDescent="0.2">
      <c r="B18" s="51"/>
      <c r="C18" s="51"/>
      <c r="D18" s="51"/>
      <c r="E18" s="51"/>
      <c r="F18" s="51"/>
      <c r="G18" s="51"/>
      <c r="H18" s="51"/>
      <c r="I18" s="51"/>
      <c r="J18" s="19"/>
      <c r="K18" s="51"/>
      <c r="L18" s="51"/>
      <c r="M18" s="51"/>
      <c r="N18" s="51"/>
      <c r="O18" s="51"/>
      <c r="P18" s="19"/>
      <c r="Q18" s="51"/>
      <c r="R18" s="51"/>
      <c r="S18" s="51"/>
      <c r="T18" s="51"/>
      <c r="U18" s="51"/>
      <c r="V18" s="19"/>
      <c r="W18" s="51"/>
      <c r="X18" s="51"/>
      <c r="Y18" s="51"/>
      <c r="Z18" s="51"/>
      <c r="AA18" s="51"/>
      <c r="AB18" s="19"/>
      <c r="AC18" s="51"/>
      <c r="AD18" s="51"/>
      <c r="AE18" s="51"/>
      <c r="AF18" s="51"/>
      <c r="AG18" s="51"/>
      <c r="AH18" s="19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</row>
    <row r="19" spans="2:65" ht="15" customHeight="1" x14ac:dyDescent="0.2">
      <c r="B19" s="26"/>
      <c r="C19" s="26"/>
      <c r="D19" s="26"/>
      <c r="E19" s="26"/>
      <c r="F19" s="26"/>
      <c r="G19" s="26"/>
      <c r="H19" s="20"/>
      <c r="I19" s="51"/>
      <c r="J19" s="19"/>
      <c r="K19" s="51"/>
      <c r="L19" s="51"/>
      <c r="M19" s="51"/>
      <c r="N19" s="20"/>
      <c r="O19" s="51"/>
      <c r="P19" s="19"/>
      <c r="Q19" s="51"/>
      <c r="R19" s="51"/>
      <c r="S19" s="51"/>
      <c r="T19" s="20"/>
      <c r="U19" s="51"/>
      <c r="V19" s="19"/>
      <c r="W19" s="51"/>
      <c r="X19" s="51"/>
      <c r="Y19" s="51"/>
      <c r="Z19" s="20"/>
      <c r="AA19" s="51"/>
      <c r="AB19" s="19"/>
      <c r="AC19" s="51"/>
      <c r="AD19" s="51"/>
      <c r="AE19" s="51"/>
      <c r="AF19" s="20"/>
      <c r="AG19" s="51"/>
      <c r="AH19" s="19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20"/>
      <c r="AY19" s="20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</row>
    <row r="20" spans="2:65" ht="12" customHeight="1" x14ac:dyDescent="0.2">
      <c r="B20" s="26"/>
      <c r="C20" s="26"/>
      <c r="D20" s="26"/>
      <c r="E20" s="26"/>
      <c r="F20" s="26"/>
      <c r="G20" s="26"/>
      <c r="H20" s="26"/>
      <c r="I20" s="51"/>
      <c r="J20" s="19"/>
      <c r="K20" s="51"/>
      <c r="L20" s="51"/>
      <c r="M20" s="51"/>
      <c r="N20" s="26"/>
      <c r="O20" s="51"/>
      <c r="P20" s="19"/>
      <c r="Q20" s="51"/>
      <c r="R20" s="51"/>
      <c r="S20" s="51"/>
      <c r="T20" s="26"/>
      <c r="U20" s="51"/>
      <c r="V20" s="19"/>
      <c r="W20" s="51"/>
      <c r="X20" s="51"/>
      <c r="Y20" s="51"/>
      <c r="Z20" s="26"/>
      <c r="AA20" s="51"/>
      <c r="AB20" s="19"/>
      <c r="AC20" s="51"/>
      <c r="AD20" s="51"/>
      <c r="AE20" s="51"/>
      <c r="AF20" s="26"/>
      <c r="AG20" s="51"/>
      <c r="AH20" s="19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</row>
    <row r="21" spans="2:65" ht="12" customHeight="1" x14ac:dyDescent="0.2">
      <c r="B21" s="26"/>
      <c r="C21" s="26"/>
      <c r="D21" s="26"/>
      <c r="E21" s="26"/>
      <c r="F21" s="26"/>
      <c r="G21" s="26"/>
      <c r="H21" s="20"/>
      <c r="I21" s="26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123"/>
      <c r="AX21" s="51"/>
      <c r="AY21" s="26"/>
      <c r="AZ21" s="51"/>
      <c r="BA21" s="20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</row>
    <row r="22" spans="2:65" ht="12" customHeight="1" x14ac:dyDescent="0.2">
      <c r="B22" s="26"/>
      <c r="C22" s="26"/>
      <c r="D22" s="26"/>
      <c r="E22" s="26"/>
      <c r="F22" s="26"/>
      <c r="G22" s="26"/>
      <c r="H22" s="26"/>
      <c r="I22" s="26"/>
      <c r="J22" s="51"/>
      <c r="K22" s="51"/>
      <c r="L22" s="51"/>
      <c r="M22" s="51"/>
      <c r="N22" s="51"/>
      <c r="O22" s="26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26"/>
      <c r="AB22" s="51"/>
      <c r="AC22" s="51"/>
      <c r="AD22" s="51"/>
      <c r="AE22" s="51"/>
      <c r="AF22" s="26"/>
      <c r="AG22" s="26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26"/>
      <c r="AZ22" s="51"/>
      <c r="BA22" s="26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</row>
    <row r="23" spans="2:65" ht="12" customHeight="1" x14ac:dyDescent="0.2">
      <c r="B23" s="26"/>
      <c r="C23" s="26"/>
      <c r="D23" s="26"/>
      <c r="E23" s="26"/>
      <c r="F23" s="26"/>
      <c r="G23" s="26"/>
      <c r="H23" s="19"/>
      <c r="I23" s="26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19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</row>
    <row r="24" spans="2:65" ht="12" customHeight="1" x14ac:dyDescent="0.2">
      <c r="B24" s="26"/>
      <c r="C24" s="26"/>
      <c r="D24" s="26"/>
      <c r="E24" s="26"/>
      <c r="F24" s="26"/>
      <c r="G24" s="26"/>
      <c r="H24" s="26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26"/>
      <c r="AK24" s="51"/>
      <c r="AL24" s="51"/>
      <c r="AM24" s="51"/>
      <c r="AN24" s="51"/>
      <c r="AO24" s="51"/>
      <c r="AP24" s="26"/>
      <c r="AQ24" s="51"/>
      <c r="AR24" s="51"/>
      <c r="AS24" s="51"/>
      <c r="AT24" s="51"/>
      <c r="AU24" s="51"/>
      <c r="AV24" s="51"/>
      <c r="AW24" s="20"/>
      <c r="AX24" s="51"/>
      <c r="AY24" s="19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</row>
    <row r="25" spans="2:65" ht="12" customHeight="1" x14ac:dyDescent="0.2">
      <c r="B25" s="26"/>
      <c r="C25" s="26"/>
      <c r="D25" s="26"/>
      <c r="E25" s="26"/>
      <c r="F25" s="26"/>
      <c r="G25" s="26"/>
      <c r="H25" s="26"/>
      <c r="I25" s="51"/>
      <c r="J25" s="51"/>
      <c r="K25" s="51"/>
      <c r="L25" s="51"/>
      <c r="M25" s="51"/>
      <c r="N25" s="51"/>
      <c r="O25" s="20"/>
      <c r="P25" s="20"/>
      <c r="Q25" s="51"/>
      <c r="R25" s="51"/>
      <c r="S25" s="51"/>
      <c r="T25" s="51"/>
      <c r="U25" s="20"/>
      <c r="V25" s="20"/>
      <c r="W25" s="51"/>
      <c r="X25" s="51"/>
      <c r="Y25" s="51"/>
      <c r="Z25" s="51"/>
      <c r="AA25" s="20"/>
      <c r="AB25" s="20"/>
      <c r="AC25" s="51"/>
      <c r="AD25" s="51"/>
      <c r="AE25" s="51"/>
      <c r="AF25" s="51"/>
      <c r="AG25" s="20"/>
      <c r="AH25" s="20"/>
      <c r="AI25" s="51"/>
      <c r="AJ25" s="51"/>
      <c r="AK25" s="51"/>
      <c r="AL25" s="51"/>
      <c r="AM25" s="20"/>
      <c r="AN25" s="20"/>
      <c r="AO25" s="51"/>
      <c r="AP25" s="51"/>
      <c r="AQ25" s="51"/>
      <c r="AR25" s="51"/>
      <c r="AS25" s="51"/>
      <c r="AT25" s="51"/>
      <c r="AU25" s="51"/>
      <c r="AV25" s="51"/>
      <c r="AW25" s="26"/>
      <c r="AX25" s="51"/>
      <c r="AY25" s="19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</row>
    <row r="26" spans="2:65" ht="12" customHeight="1" x14ac:dyDescent="0.2">
      <c r="B26" s="26"/>
      <c r="C26" s="26"/>
      <c r="D26" s="26"/>
      <c r="E26" s="26"/>
      <c r="F26" s="26"/>
      <c r="G26" s="26"/>
      <c r="H26" s="26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</row>
    <row r="27" spans="2:65" ht="12" customHeight="1" x14ac:dyDescent="0.2">
      <c r="B27" s="26"/>
      <c r="C27" s="26"/>
      <c r="D27" s="26"/>
      <c r="E27" s="26"/>
      <c r="F27" s="26"/>
      <c r="G27" s="26"/>
      <c r="H27" s="26"/>
      <c r="I27" s="51"/>
      <c r="J27" s="51"/>
      <c r="K27" s="51"/>
      <c r="L27" s="51"/>
      <c r="M27" s="51"/>
      <c r="N27" s="19"/>
      <c r="O27" s="51"/>
      <c r="P27" s="26"/>
      <c r="Q27" s="51"/>
      <c r="R27" s="20"/>
      <c r="S27" s="51"/>
      <c r="T27" s="19"/>
      <c r="U27" s="51"/>
      <c r="V27" s="26"/>
      <c r="W27" s="51"/>
      <c r="X27" s="20"/>
      <c r="Y27" s="51"/>
      <c r="Z27" s="19"/>
      <c r="AA27" s="51"/>
      <c r="AB27" s="26"/>
      <c r="AC27" s="51"/>
      <c r="AD27" s="20"/>
      <c r="AE27" s="51"/>
      <c r="AF27" s="19"/>
      <c r="AG27" s="51"/>
      <c r="AH27" s="26"/>
      <c r="AI27" s="51"/>
      <c r="AJ27" s="20"/>
      <c r="AK27" s="51"/>
      <c r="AL27" s="19"/>
      <c r="AM27" s="51"/>
      <c r="AN27" s="26"/>
      <c r="AO27" s="51"/>
      <c r="AP27" s="20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</row>
    <row r="28" spans="2:65" ht="12" customHeight="1" x14ac:dyDescent="0.2">
      <c r="B28" s="26"/>
      <c r="C28" s="26"/>
      <c r="D28" s="26"/>
      <c r="E28" s="26"/>
      <c r="F28" s="26"/>
      <c r="G28" s="26"/>
      <c r="H28" s="26"/>
      <c r="I28" s="51"/>
      <c r="J28" s="51"/>
      <c r="K28" s="51"/>
      <c r="L28" s="51"/>
      <c r="M28" s="51"/>
      <c r="N28" s="51"/>
      <c r="O28" s="51"/>
      <c r="P28" s="26"/>
      <c r="Q28" s="51"/>
      <c r="R28" s="26"/>
      <c r="S28" s="51"/>
      <c r="T28" s="51"/>
      <c r="U28" s="51"/>
      <c r="V28" s="26"/>
      <c r="W28" s="51"/>
      <c r="X28" s="26"/>
      <c r="Y28" s="51"/>
      <c r="Z28" s="51"/>
      <c r="AA28" s="51"/>
      <c r="AB28" s="26"/>
      <c r="AC28" s="51"/>
      <c r="AD28" s="26"/>
      <c r="AE28" s="51"/>
      <c r="AF28" s="51"/>
      <c r="AG28" s="51"/>
      <c r="AH28" s="26"/>
      <c r="AI28" s="51"/>
      <c r="AJ28" s="26"/>
      <c r="AK28" s="51"/>
      <c r="AL28" s="51"/>
      <c r="AM28" s="51"/>
      <c r="AN28" s="26"/>
      <c r="AO28" s="51"/>
      <c r="AP28" s="26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</row>
    <row r="29" spans="2:65" ht="12" customHeight="1" x14ac:dyDescent="0.2">
      <c r="B29" s="26"/>
      <c r="C29" s="26"/>
      <c r="D29" s="26"/>
      <c r="E29" s="26"/>
      <c r="F29" s="26"/>
      <c r="G29" s="26"/>
      <c r="H29" s="26"/>
      <c r="I29" s="51"/>
      <c r="J29" s="51"/>
      <c r="K29" s="51"/>
      <c r="L29" s="51"/>
      <c r="M29" s="51"/>
      <c r="N29" s="51"/>
      <c r="O29" s="51"/>
      <c r="P29" s="19"/>
      <c r="Q29" s="51"/>
      <c r="R29" s="51"/>
      <c r="S29" s="51"/>
      <c r="T29" s="51"/>
      <c r="U29" s="51"/>
      <c r="V29" s="19"/>
      <c r="W29" s="51"/>
      <c r="X29" s="51"/>
      <c r="Y29" s="51"/>
      <c r="Z29" s="51"/>
      <c r="AA29" s="51"/>
      <c r="AB29" s="19"/>
      <c r="AC29" s="51"/>
      <c r="AD29" s="51"/>
      <c r="AE29" s="51"/>
      <c r="AF29" s="51"/>
      <c r="AG29" s="51"/>
      <c r="AH29" s="19"/>
      <c r="AI29" s="51"/>
      <c r="AJ29" s="51"/>
      <c r="AK29" s="51"/>
      <c r="AL29" s="51"/>
      <c r="AM29" s="51"/>
      <c r="AN29" s="19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</row>
    <row r="30" spans="2:65" ht="12" customHeight="1" x14ac:dyDescent="0.2">
      <c r="B30" s="26"/>
      <c r="C30" s="26"/>
      <c r="D30" s="26"/>
      <c r="E30" s="26"/>
      <c r="F30" s="26"/>
      <c r="G30" s="26"/>
      <c r="H30" s="26"/>
      <c r="I30" s="51"/>
      <c r="J30" s="51"/>
      <c r="K30" s="51"/>
      <c r="L30" s="51"/>
      <c r="M30" s="51"/>
      <c r="N30" s="20"/>
      <c r="O30" s="51"/>
      <c r="P30" s="19"/>
      <c r="Q30" s="51"/>
      <c r="R30" s="51"/>
      <c r="S30" s="51"/>
      <c r="T30" s="20"/>
      <c r="U30" s="51"/>
      <c r="V30" s="19"/>
      <c r="W30" s="51"/>
      <c r="X30" s="51"/>
      <c r="Y30" s="51"/>
      <c r="Z30" s="20"/>
      <c r="AA30" s="51"/>
      <c r="AB30" s="19"/>
      <c r="AC30" s="51"/>
      <c r="AD30" s="51"/>
      <c r="AE30" s="51"/>
      <c r="AF30" s="20"/>
      <c r="AG30" s="51"/>
      <c r="AH30" s="19"/>
      <c r="AI30" s="51"/>
      <c r="AJ30" s="51"/>
      <c r="AK30" s="51"/>
      <c r="AL30" s="20"/>
      <c r="AM30" s="51"/>
      <c r="AN30" s="19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</row>
    <row r="31" spans="2:65" ht="12" customHeight="1" x14ac:dyDescent="0.2">
      <c r="B31" s="26"/>
      <c r="C31" s="26"/>
      <c r="D31" s="26"/>
      <c r="E31" s="26"/>
      <c r="F31" s="26"/>
      <c r="G31" s="26"/>
      <c r="H31" s="26"/>
      <c r="I31" s="51"/>
      <c r="J31" s="51"/>
      <c r="K31" s="51"/>
      <c r="L31" s="51"/>
      <c r="M31" s="51"/>
      <c r="N31" s="26"/>
      <c r="O31" s="51"/>
      <c r="P31" s="19"/>
      <c r="Q31" s="51"/>
      <c r="R31" s="51"/>
      <c r="S31" s="51"/>
      <c r="T31" s="26"/>
      <c r="U31" s="51"/>
      <c r="V31" s="19"/>
      <c r="W31" s="51"/>
      <c r="X31" s="51"/>
      <c r="Y31" s="51"/>
      <c r="Z31" s="26"/>
      <c r="AA31" s="51"/>
      <c r="AB31" s="19"/>
      <c r="AC31" s="51"/>
      <c r="AD31" s="51"/>
      <c r="AE31" s="51"/>
      <c r="AF31" s="26"/>
      <c r="AG31" s="51"/>
      <c r="AH31" s="19"/>
      <c r="AI31" s="51"/>
      <c r="AJ31" s="51"/>
      <c r="AK31" s="51"/>
      <c r="AL31" s="26"/>
      <c r="AM31" s="51"/>
      <c r="AN31" s="19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</row>
    <row r="32" spans="2:65" ht="12" customHeight="1" x14ac:dyDescent="0.2">
      <c r="B32" s="26"/>
      <c r="C32" s="26"/>
      <c r="D32" s="26"/>
      <c r="E32" s="26"/>
      <c r="F32" s="26"/>
      <c r="G32" s="26"/>
      <c r="H32" s="26"/>
      <c r="I32" s="51"/>
      <c r="J32" s="51"/>
      <c r="K32" s="51"/>
      <c r="L32" s="51"/>
      <c r="M32" s="26"/>
      <c r="N32" s="20"/>
      <c r="O32" s="26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</row>
    <row r="33" spans="2:65" ht="12" customHeight="1" x14ac:dyDescent="0.2">
      <c r="B33" s="26"/>
      <c r="C33" s="26"/>
      <c r="D33" s="26"/>
      <c r="E33" s="26"/>
      <c r="F33" s="26"/>
      <c r="G33" s="26"/>
      <c r="H33" s="26"/>
      <c r="I33" s="51"/>
      <c r="J33" s="51"/>
      <c r="K33" s="51"/>
      <c r="L33" s="51"/>
      <c r="M33" s="26"/>
      <c r="N33" s="26"/>
      <c r="O33" s="26"/>
      <c r="P33" s="51"/>
      <c r="Q33" s="51"/>
      <c r="R33" s="51"/>
      <c r="S33" s="51"/>
      <c r="T33" s="51"/>
      <c r="U33" s="26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26"/>
      <c r="AN33" s="51"/>
      <c r="AO33" s="51"/>
      <c r="AP33" s="51"/>
      <c r="AQ33" s="51"/>
      <c r="AR33" s="51"/>
      <c r="AS33" s="26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</row>
    <row r="34" spans="2:65" ht="12" customHeight="1" x14ac:dyDescent="0.2">
      <c r="B34" s="26"/>
      <c r="C34" s="26"/>
      <c r="D34" s="26"/>
      <c r="E34" s="26"/>
      <c r="F34" s="26"/>
      <c r="G34" s="26"/>
      <c r="H34" s="26"/>
      <c r="I34" s="51"/>
      <c r="J34" s="51"/>
      <c r="K34" s="51"/>
      <c r="L34" s="51"/>
      <c r="M34" s="26"/>
      <c r="N34" s="19"/>
      <c r="O34" s="26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</row>
    <row r="35" spans="2:65" ht="12" customHeight="1" x14ac:dyDescent="0.2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26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</row>
    <row r="36" spans="2:65" ht="12" customHeight="1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20"/>
      <c r="V36" s="20"/>
      <c r="W36" s="51"/>
      <c r="X36" s="51"/>
      <c r="Y36" s="51"/>
      <c r="Z36" s="51"/>
      <c r="AA36" s="20"/>
      <c r="AB36" s="20"/>
      <c r="AC36" s="51"/>
      <c r="AD36" s="51"/>
      <c r="AE36" s="51"/>
      <c r="AF36" s="51"/>
      <c r="AG36" s="20"/>
      <c r="AH36" s="20"/>
      <c r="AI36" s="51"/>
      <c r="AJ36" s="51"/>
      <c r="AK36" s="51"/>
      <c r="AL36" s="51"/>
      <c r="AM36" s="20"/>
      <c r="AN36" s="20"/>
      <c r="AO36" s="51"/>
      <c r="AP36" s="51"/>
      <c r="AQ36" s="51"/>
      <c r="AR36" s="51"/>
      <c r="AS36" s="20"/>
      <c r="AT36" s="20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</row>
    <row r="37" spans="2:65" ht="12" customHeight="1" x14ac:dyDescent="0.2"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</row>
    <row r="38" spans="2:65" ht="12" customHeight="1" x14ac:dyDescent="0.2"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123"/>
      <c r="U38" s="51"/>
      <c r="V38" s="26"/>
      <c r="W38" s="51"/>
      <c r="X38" s="20"/>
      <c r="Y38" s="51"/>
      <c r="Z38" s="123"/>
      <c r="AA38" s="51"/>
      <c r="AB38" s="26"/>
      <c r="AC38" s="51"/>
      <c r="AD38" s="20"/>
      <c r="AE38" s="51"/>
      <c r="AF38" s="123"/>
      <c r="AG38" s="51"/>
      <c r="AH38" s="26"/>
      <c r="AI38" s="51"/>
      <c r="AJ38" s="20"/>
      <c r="AK38" s="51"/>
      <c r="AL38" s="123"/>
      <c r="AM38" s="51"/>
      <c r="AN38" s="26"/>
      <c r="AO38" s="51"/>
      <c r="AP38" s="20"/>
      <c r="AQ38" s="51"/>
      <c r="AR38" s="123"/>
      <c r="AS38" s="51"/>
      <c r="AT38" s="26"/>
      <c r="AU38" s="51"/>
      <c r="AV38" s="20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</row>
    <row r="39" spans="2:65" ht="12" customHeight="1" x14ac:dyDescent="0.2"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26"/>
      <c r="W39" s="51"/>
      <c r="X39" s="26"/>
      <c r="Y39" s="51"/>
      <c r="Z39" s="51"/>
      <c r="AA39" s="51"/>
      <c r="AB39" s="26"/>
      <c r="AC39" s="51"/>
      <c r="AD39" s="26"/>
      <c r="AE39" s="51"/>
      <c r="AF39" s="51"/>
      <c r="AG39" s="51"/>
      <c r="AH39" s="26"/>
      <c r="AI39" s="51"/>
      <c r="AJ39" s="26"/>
      <c r="AK39" s="51"/>
      <c r="AL39" s="51"/>
      <c r="AM39" s="51"/>
      <c r="AN39" s="26"/>
      <c r="AO39" s="51"/>
      <c r="AP39" s="26"/>
      <c r="AQ39" s="51"/>
      <c r="AR39" s="51"/>
      <c r="AS39" s="51"/>
      <c r="AT39" s="26"/>
      <c r="AU39" s="51"/>
      <c r="AV39" s="26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</row>
    <row r="40" spans="2:65" ht="12" customHeight="1" x14ac:dyDescent="0.2"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19"/>
      <c r="W40" s="51"/>
      <c r="X40" s="51"/>
      <c r="Y40" s="51"/>
      <c r="Z40" s="51"/>
      <c r="AA40" s="51"/>
      <c r="AB40" s="19"/>
      <c r="AC40" s="51"/>
      <c r="AD40" s="51"/>
      <c r="AE40" s="51"/>
      <c r="AF40" s="51"/>
      <c r="AG40" s="51"/>
      <c r="AH40" s="19"/>
      <c r="AI40" s="51"/>
      <c r="AJ40" s="51"/>
      <c r="AK40" s="51"/>
      <c r="AL40" s="51"/>
      <c r="AM40" s="51"/>
      <c r="AN40" s="19"/>
      <c r="AO40" s="51"/>
      <c r="AP40" s="51"/>
      <c r="AQ40" s="51"/>
      <c r="AR40" s="51"/>
      <c r="AS40" s="51"/>
      <c r="AT40" s="19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</row>
    <row r="41" spans="2:65" ht="12" customHeight="1" x14ac:dyDescent="0.2"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20"/>
      <c r="U41" s="51"/>
      <c r="V41" s="19"/>
      <c r="W41" s="51"/>
      <c r="X41" s="51"/>
      <c r="Y41" s="51"/>
      <c r="Z41" s="20"/>
      <c r="AA41" s="51"/>
      <c r="AB41" s="19"/>
      <c r="AC41" s="51"/>
      <c r="AD41" s="51"/>
      <c r="AE41" s="51"/>
      <c r="AF41" s="20"/>
      <c r="AG41" s="51"/>
      <c r="AH41" s="19"/>
      <c r="AI41" s="51"/>
      <c r="AJ41" s="51"/>
      <c r="AK41" s="51"/>
      <c r="AL41" s="20"/>
      <c r="AM41" s="51"/>
      <c r="AN41" s="19"/>
      <c r="AO41" s="51"/>
      <c r="AP41" s="51"/>
      <c r="AQ41" s="51"/>
      <c r="AR41" s="20"/>
      <c r="AS41" s="51"/>
      <c r="AT41" s="19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</row>
    <row r="42" spans="2:65" ht="12" customHeight="1" x14ac:dyDescent="0.2"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26"/>
      <c r="U42" s="51"/>
      <c r="V42" s="19"/>
      <c r="W42" s="51"/>
      <c r="X42" s="51"/>
      <c r="Y42" s="51"/>
      <c r="Z42" s="26"/>
      <c r="AA42" s="51"/>
      <c r="AB42" s="19"/>
      <c r="AC42" s="51"/>
      <c r="AD42" s="51"/>
      <c r="AE42" s="51"/>
      <c r="AF42" s="26"/>
      <c r="AG42" s="51"/>
      <c r="AH42" s="19"/>
      <c r="AI42" s="51"/>
      <c r="AJ42" s="51"/>
      <c r="AK42" s="51"/>
      <c r="AL42" s="26"/>
      <c r="AM42" s="51"/>
      <c r="AN42" s="19"/>
      <c r="AO42" s="51"/>
      <c r="AP42" s="51"/>
      <c r="AQ42" s="51"/>
      <c r="AR42" s="26"/>
      <c r="AS42" s="51"/>
      <c r="AT42" s="19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</row>
    <row r="43" spans="2:65" ht="12" customHeight="1" x14ac:dyDescent="0.2">
      <c r="C43" s="51"/>
      <c r="D43" s="46"/>
      <c r="E43" s="46"/>
      <c r="F43" s="46"/>
      <c r="G43" s="46"/>
      <c r="H43" s="46"/>
      <c r="I43" s="46"/>
      <c r="J43" s="46"/>
      <c r="K43" s="51"/>
      <c r="L43" s="51"/>
      <c r="M43" s="51"/>
      <c r="N43" s="51"/>
      <c r="O43" s="51"/>
      <c r="P43" s="51"/>
      <c r="Q43" s="51"/>
      <c r="R43" s="51"/>
      <c r="S43" s="26"/>
      <c r="T43" s="20"/>
      <c r="U43" s="26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</row>
    <row r="44" spans="2:65" ht="12" customHeight="1" x14ac:dyDescent="0.2">
      <c r="C44" s="26"/>
      <c r="D44" s="49"/>
      <c r="E44" s="20"/>
      <c r="F44" s="20"/>
      <c r="G44" s="20"/>
      <c r="H44" s="21"/>
      <c r="I44" s="21"/>
      <c r="J44" s="21"/>
      <c r="K44" s="26"/>
      <c r="L44" s="51"/>
      <c r="M44" s="51"/>
      <c r="N44" s="51"/>
      <c r="O44" s="51"/>
      <c r="P44" s="51"/>
      <c r="Q44" s="51"/>
      <c r="R44" s="51"/>
      <c r="S44" s="26"/>
      <c r="T44" s="26"/>
      <c r="U44" s="26"/>
      <c r="V44" s="51"/>
      <c r="W44" s="51"/>
      <c r="X44" s="51"/>
      <c r="Y44" s="51"/>
      <c r="Z44" s="51"/>
      <c r="AA44" s="26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26"/>
      <c r="AZ44" s="51"/>
      <c r="BA44" s="51"/>
      <c r="BB44" s="51"/>
      <c r="BC44" s="51"/>
      <c r="BD44" s="51"/>
      <c r="BE44" s="26"/>
      <c r="BF44" s="51"/>
      <c r="BG44" s="51"/>
      <c r="BH44" s="51"/>
      <c r="BI44" s="51"/>
      <c r="BJ44" s="51"/>
      <c r="BK44" s="51"/>
      <c r="BL44" s="51"/>
      <c r="BM44" s="51"/>
    </row>
    <row r="45" spans="2:65" ht="12" customHeight="1" x14ac:dyDescent="0.2">
      <c r="C45" s="26"/>
      <c r="D45" s="49"/>
      <c r="E45" s="20"/>
      <c r="F45" s="20"/>
      <c r="G45" s="20"/>
      <c r="H45" s="21"/>
      <c r="I45" s="21"/>
      <c r="J45" s="21"/>
      <c r="K45" s="26"/>
      <c r="L45" s="51"/>
      <c r="M45" s="51"/>
      <c r="N45" s="51"/>
      <c r="O45" s="51"/>
      <c r="P45" s="51"/>
      <c r="Q45" s="51"/>
      <c r="R45" s="51"/>
      <c r="S45" s="26"/>
      <c r="T45" s="19"/>
      <c r="U45" s="26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</row>
    <row r="46" spans="2:65" ht="12" customHeight="1" x14ac:dyDescent="0.2">
      <c r="C46" s="26"/>
      <c r="D46" s="49"/>
      <c r="E46" s="20"/>
      <c r="F46" s="20"/>
      <c r="G46" s="20"/>
      <c r="H46" s="21"/>
      <c r="I46" s="21"/>
      <c r="J46" s="21"/>
      <c r="K46" s="26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26"/>
      <c r="BC46" s="51"/>
      <c r="BD46" s="51"/>
      <c r="BE46" s="51"/>
      <c r="BF46" s="51"/>
      <c r="BG46" s="51"/>
      <c r="BH46" s="26"/>
      <c r="BI46" s="51"/>
      <c r="BJ46" s="51"/>
      <c r="BK46" s="51"/>
      <c r="BL46" s="51"/>
      <c r="BM46" s="51"/>
    </row>
    <row r="47" spans="2:65" ht="12" customHeight="1" x14ac:dyDescent="0.2">
      <c r="C47" s="26"/>
      <c r="D47" s="49"/>
      <c r="E47" s="20"/>
      <c r="F47" s="20"/>
      <c r="G47" s="20"/>
      <c r="H47" s="21"/>
      <c r="I47" s="21"/>
      <c r="J47" s="21"/>
      <c r="K47" s="26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20"/>
      <c r="AB47" s="20"/>
      <c r="AC47" s="51"/>
      <c r="AD47" s="51"/>
      <c r="AE47" s="51"/>
      <c r="AF47" s="51"/>
      <c r="AG47" s="20"/>
      <c r="AH47" s="20"/>
      <c r="AI47" s="51"/>
      <c r="AJ47" s="51"/>
      <c r="AK47" s="51"/>
      <c r="AL47" s="51"/>
      <c r="AM47" s="20"/>
      <c r="AN47" s="20"/>
      <c r="AO47" s="51"/>
      <c r="AP47" s="51"/>
      <c r="AQ47" s="51"/>
      <c r="AR47" s="51"/>
      <c r="AS47" s="20"/>
      <c r="AT47" s="20"/>
      <c r="AU47" s="51"/>
      <c r="AV47" s="51"/>
      <c r="AW47" s="51"/>
      <c r="AX47" s="51"/>
      <c r="AY47" s="20"/>
      <c r="AZ47" s="20"/>
      <c r="BA47" s="51"/>
      <c r="BB47" s="51"/>
      <c r="BC47" s="51"/>
      <c r="BD47" s="51"/>
      <c r="BE47" s="20"/>
      <c r="BF47" s="20"/>
      <c r="BG47" s="51"/>
      <c r="BH47" s="51"/>
      <c r="BI47" s="51"/>
      <c r="BJ47" s="51"/>
      <c r="BK47" s="51"/>
      <c r="BL47" s="51"/>
      <c r="BM47" s="51"/>
    </row>
    <row r="48" spans="2:65" ht="12" customHeight="1" x14ac:dyDescent="0.2">
      <c r="C48" s="26"/>
      <c r="D48" s="49"/>
      <c r="E48" s="20"/>
      <c r="F48" s="20"/>
      <c r="G48" s="20"/>
      <c r="H48" s="21"/>
      <c r="I48" s="21"/>
      <c r="J48" s="21"/>
      <c r="K48" s="26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</row>
    <row r="49" spans="3:73" ht="12" customHeight="1" x14ac:dyDescent="0.2">
      <c r="C49" s="26"/>
      <c r="D49" s="49"/>
      <c r="E49" s="20"/>
      <c r="F49" s="20"/>
      <c r="G49" s="20"/>
      <c r="H49" s="21"/>
      <c r="I49" s="21"/>
      <c r="J49" s="21"/>
      <c r="K49" s="26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123"/>
      <c r="AA49" s="51"/>
      <c r="AB49" s="26"/>
      <c r="AC49" s="51"/>
      <c r="AD49" s="20"/>
      <c r="AE49" s="51"/>
      <c r="AF49" s="123"/>
      <c r="AG49" s="51"/>
      <c r="AH49" s="26"/>
      <c r="AI49" s="51"/>
      <c r="AJ49" s="20"/>
      <c r="AK49" s="51"/>
      <c r="AL49" s="123"/>
      <c r="AM49" s="51"/>
      <c r="AN49" s="26"/>
      <c r="AO49" s="51"/>
      <c r="AP49" s="20"/>
      <c r="AQ49" s="51"/>
      <c r="AR49" s="123"/>
      <c r="AS49" s="51"/>
      <c r="AT49" s="26"/>
      <c r="AU49" s="51"/>
      <c r="AV49" s="20"/>
      <c r="AW49" s="51"/>
      <c r="AX49" s="123"/>
      <c r="AY49" s="51"/>
      <c r="AZ49" s="26"/>
      <c r="BA49" s="51"/>
      <c r="BB49" s="20"/>
      <c r="BC49" s="51"/>
      <c r="BD49" s="123"/>
      <c r="BE49" s="51"/>
      <c r="BF49" s="26"/>
      <c r="BG49" s="51"/>
      <c r="BH49" s="20"/>
      <c r="BI49" s="51"/>
      <c r="BJ49" s="51"/>
      <c r="BK49" s="51"/>
      <c r="BL49" s="51"/>
      <c r="BM49" s="51"/>
    </row>
    <row r="50" spans="3:73" ht="12" customHeight="1" x14ac:dyDescent="0.2">
      <c r="C50" s="26"/>
      <c r="D50" s="49"/>
      <c r="E50" s="20"/>
      <c r="F50" s="20"/>
      <c r="G50" s="20"/>
      <c r="H50" s="21"/>
      <c r="I50" s="21"/>
      <c r="J50" s="21"/>
      <c r="K50" s="26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26"/>
      <c r="AC50" s="51"/>
      <c r="AD50" s="26"/>
      <c r="AE50" s="51"/>
      <c r="AF50" s="51"/>
      <c r="AG50" s="51"/>
      <c r="AH50" s="26"/>
      <c r="AI50" s="51"/>
      <c r="AJ50" s="26"/>
      <c r="AK50" s="51"/>
      <c r="AL50" s="51"/>
      <c r="AM50" s="51"/>
      <c r="AN50" s="26"/>
      <c r="AO50" s="51"/>
      <c r="AP50" s="26"/>
      <c r="AQ50" s="51"/>
      <c r="AR50" s="51"/>
      <c r="AS50" s="51"/>
      <c r="AT50" s="26"/>
      <c r="AU50" s="51"/>
      <c r="AV50" s="26"/>
      <c r="AW50" s="51"/>
      <c r="AX50" s="51"/>
      <c r="AY50" s="51"/>
      <c r="AZ50" s="26"/>
      <c r="BA50" s="51"/>
      <c r="BB50" s="26"/>
      <c r="BC50" s="51"/>
      <c r="BD50" s="51"/>
      <c r="BE50" s="51"/>
      <c r="BF50" s="26"/>
      <c r="BG50" s="51"/>
      <c r="BH50" s="26"/>
      <c r="BI50" s="51"/>
      <c r="BJ50" s="51"/>
      <c r="BK50" s="51"/>
      <c r="BL50" s="51"/>
      <c r="BM50" s="51"/>
    </row>
    <row r="51" spans="3:73" ht="12" customHeight="1" x14ac:dyDescent="0.2">
      <c r="C51" s="26"/>
      <c r="D51" s="49"/>
      <c r="E51" s="20"/>
      <c r="F51" s="20"/>
      <c r="G51" s="20"/>
      <c r="H51" s="21"/>
      <c r="I51" s="21"/>
      <c r="J51" s="21"/>
      <c r="K51" s="26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19"/>
      <c r="AC51" s="51"/>
      <c r="AD51" s="51"/>
      <c r="AE51" s="51"/>
      <c r="AF51" s="51"/>
      <c r="AG51" s="51"/>
      <c r="AH51" s="19"/>
      <c r="AI51" s="51"/>
      <c r="AJ51" s="51"/>
      <c r="AK51" s="51"/>
      <c r="AL51" s="51"/>
      <c r="AM51" s="51"/>
      <c r="AN51" s="19"/>
      <c r="AO51" s="51"/>
      <c r="AP51" s="51"/>
      <c r="AQ51" s="51"/>
      <c r="AR51" s="51"/>
      <c r="AS51" s="51"/>
      <c r="AT51" s="19"/>
      <c r="AU51" s="51"/>
      <c r="AV51" s="51"/>
      <c r="AW51" s="51"/>
      <c r="AX51" s="51"/>
      <c r="AY51" s="51"/>
      <c r="AZ51" s="19"/>
      <c r="BA51" s="51"/>
      <c r="BB51" s="51"/>
      <c r="BC51" s="51"/>
      <c r="BD51" s="51"/>
      <c r="BE51" s="51"/>
      <c r="BF51" s="19"/>
      <c r="BG51" s="51"/>
      <c r="BH51" s="51"/>
      <c r="BI51" s="51"/>
      <c r="BJ51" s="51"/>
      <c r="BK51" s="51"/>
      <c r="BL51" s="51"/>
      <c r="BM51" s="51"/>
    </row>
    <row r="52" spans="3:73" ht="12" customHeight="1" x14ac:dyDescent="0.2">
      <c r="C52" s="26"/>
      <c r="D52" s="49"/>
      <c r="E52" s="20"/>
      <c r="F52" s="20"/>
      <c r="G52" s="20"/>
      <c r="H52" s="21"/>
      <c r="I52" s="21"/>
      <c r="J52" s="21"/>
      <c r="K52" s="26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20"/>
      <c r="AA52" s="51"/>
      <c r="AB52" s="19"/>
      <c r="AC52" s="51"/>
      <c r="AD52" s="51"/>
      <c r="AE52" s="51"/>
      <c r="AF52" s="20"/>
      <c r="AG52" s="51"/>
      <c r="AH52" s="19"/>
      <c r="AI52" s="51"/>
      <c r="AJ52" s="51"/>
      <c r="AK52" s="51"/>
      <c r="AL52" s="20"/>
      <c r="AM52" s="51"/>
      <c r="AN52" s="19"/>
      <c r="AO52" s="51"/>
      <c r="AP52" s="51"/>
      <c r="AQ52" s="51"/>
      <c r="AR52" s="20"/>
      <c r="AS52" s="51"/>
      <c r="AT52" s="19"/>
      <c r="AU52" s="51"/>
      <c r="AV52" s="51"/>
      <c r="AW52" s="51"/>
      <c r="AX52" s="20"/>
      <c r="AY52" s="51"/>
      <c r="AZ52" s="19"/>
      <c r="BA52" s="51"/>
      <c r="BB52" s="51"/>
      <c r="BC52" s="51"/>
      <c r="BD52" s="20"/>
      <c r="BE52" s="51"/>
      <c r="BF52" s="19"/>
      <c r="BG52" s="51"/>
      <c r="BH52" s="51"/>
      <c r="BI52" s="51"/>
      <c r="BJ52" s="51"/>
      <c r="BK52" s="51"/>
      <c r="BL52" s="51"/>
      <c r="BM52" s="51"/>
    </row>
    <row r="53" spans="3:73" ht="12" customHeight="1" x14ac:dyDescent="0.2">
      <c r="C53" s="26"/>
      <c r="D53" s="49"/>
      <c r="E53" s="20"/>
      <c r="F53" s="20"/>
      <c r="G53" s="20"/>
      <c r="H53" s="21"/>
      <c r="I53" s="21"/>
      <c r="J53" s="21"/>
      <c r="K53" s="26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26"/>
      <c r="AA53" s="51"/>
      <c r="AB53" s="19"/>
      <c r="AC53" s="51"/>
      <c r="AD53" s="51"/>
      <c r="AE53" s="51"/>
      <c r="AF53" s="26"/>
      <c r="AG53" s="51"/>
      <c r="AH53" s="19"/>
      <c r="AI53" s="51"/>
      <c r="AJ53" s="51"/>
      <c r="AK53" s="51"/>
      <c r="AL53" s="26"/>
      <c r="AM53" s="51"/>
      <c r="AN53" s="19"/>
      <c r="AO53" s="51"/>
      <c r="AP53" s="51"/>
      <c r="AQ53" s="51"/>
      <c r="AR53" s="26"/>
      <c r="AS53" s="51"/>
      <c r="AT53" s="19"/>
      <c r="AU53" s="51"/>
      <c r="AV53" s="51"/>
      <c r="AW53" s="51"/>
      <c r="AX53" s="26"/>
      <c r="AY53" s="51"/>
      <c r="AZ53" s="19"/>
      <c r="BA53" s="51"/>
      <c r="BB53" s="51"/>
      <c r="BC53" s="51"/>
      <c r="BD53" s="26"/>
      <c r="BE53" s="51"/>
      <c r="BF53" s="19"/>
      <c r="BG53" s="51"/>
      <c r="BH53" s="51"/>
      <c r="BI53" s="51"/>
      <c r="BJ53" s="51"/>
      <c r="BK53" s="51"/>
      <c r="BL53" s="51"/>
      <c r="BM53" s="51"/>
    </row>
    <row r="54" spans="3:73" ht="12" customHeight="1" x14ac:dyDescent="0.2">
      <c r="C54" s="26"/>
      <c r="D54" s="49"/>
      <c r="E54" s="20"/>
      <c r="F54" s="20"/>
      <c r="G54" s="20"/>
      <c r="H54" s="21"/>
      <c r="I54" s="21"/>
      <c r="J54" s="21"/>
      <c r="K54" s="26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26"/>
      <c r="Z54" s="20"/>
      <c r="AA54" s="26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</row>
    <row r="55" spans="3:73" ht="12" customHeight="1" x14ac:dyDescent="0.2">
      <c r="C55" s="26"/>
      <c r="D55" s="49"/>
      <c r="E55" s="20"/>
      <c r="F55" s="20"/>
      <c r="G55" s="20"/>
      <c r="H55" s="21"/>
      <c r="I55" s="21"/>
      <c r="J55" s="21"/>
      <c r="K55" s="26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26"/>
      <c r="Z55" s="26"/>
      <c r="AA55" s="26"/>
      <c r="AB55" s="51"/>
      <c r="AC55" s="51"/>
      <c r="AD55" s="51"/>
      <c r="AE55" s="51"/>
      <c r="AF55" s="51"/>
      <c r="AG55" s="26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</row>
    <row r="56" spans="3:73" ht="12" customHeight="1" x14ac:dyDescent="0.2">
      <c r="C56" s="26"/>
      <c r="D56" s="49"/>
      <c r="E56" s="20"/>
      <c r="F56" s="20"/>
      <c r="G56" s="20"/>
      <c r="H56" s="21"/>
      <c r="I56" s="21"/>
      <c r="J56" s="21"/>
      <c r="K56" s="26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26"/>
      <c r="Z56" s="19"/>
      <c r="AA56" s="26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</row>
    <row r="57" spans="3:73" ht="12" customHeight="1" x14ac:dyDescent="0.2">
      <c r="C57" s="26"/>
      <c r="D57" s="49"/>
      <c r="E57" s="20"/>
      <c r="F57" s="20"/>
      <c r="G57" s="20"/>
      <c r="H57" s="21"/>
      <c r="I57" s="21"/>
      <c r="J57" s="21"/>
      <c r="K57" s="26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20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26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</row>
    <row r="58" spans="3:73" ht="12" customHeight="1" x14ac:dyDescent="0.2">
      <c r="C58" s="26"/>
      <c r="D58" s="49"/>
      <c r="E58" s="20"/>
      <c r="F58" s="20"/>
      <c r="G58" s="20"/>
      <c r="H58" s="26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20"/>
      <c r="AC58" s="51"/>
      <c r="AD58" s="51"/>
      <c r="AE58" s="51"/>
      <c r="AF58" s="20"/>
      <c r="AG58" s="51"/>
      <c r="AH58" s="20"/>
      <c r="AI58" s="51"/>
      <c r="AJ58" s="51"/>
      <c r="AK58" s="51"/>
      <c r="AL58" s="51"/>
      <c r="AM58" s="51"/>
      <c r="AN58" s="20"/>
      <c r="AO58" s="51"/>
      <c r="AP58" s="51"/>
      <c r="AQ58" s="51"/>
      <c r="AR58" s="51"/>
      <c r="AS58" s="51"/>
      <c r="AT58" s="20"/>
      <c r="AU58" s="51"/>
      <c r="AV58" s="51"/>
      <c r="AW58" s="51"/>
      <c r="AX58" s="51"/>
      <c r="AY58" s="51"/>
      <c r="AZ58" s="20"/>
      <c r="BA58" s="51"/>
      <c r="BB58" s="51"/>
      <c r="BC58" s="51"/>
      <c r="BD58" s="51"/>
      <c r="BE58" s="51"/>
      <c r="BF58" s="20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</row>
    <row r="59" spans="3:73" ht="12" customHeight="1" x14ac:dyDescent="0.2">
      <c r="C59" s="26"/>
      <c r="D59" s="49"/>
      <c r="E59" s="20"/>
      <c r="F59" s="20"/>
      <c r="G59" s="20"/>
      <c r="H59" s="20"/>
      <c r="I59" s="51"/>
      <c r="J59" s="51"/>
      <c r="K59" s="51"/>
      <c r="L59" s="51"/>
      <c r="M59" s="51"/>
      <c r="N59" s="20"/>
      <c r="O59" s="51"/>
      <c r="P59" s="51"/>
      <c r="Q59" s="51"/>
      <c r="R59" s="51"/>
      <c r="S59" s="51"/>
      <c r="T59" s="20"/>
      <c r="U59" s="51"/>
      <c r="V59" s="51"/>
      <c r="W59" s="51"/>
      <c r="X59" s="51"/>
      <c r="Y59" s="51"/>
      <c r="Z59" s="20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</row>
    <row r="60" spans="3:73" ht="12" customHeight="1" x14ac:dyDescent="0.2"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123"/>
      <c r="AG60" s="51"/>
      <c r="AH60" s="26"/>
      <c r="AI60" s="51"/>
      <c r="AJ60" s="20"/>
      <c r="AK60" s="51"/>
      <c r="AL60" s="123"/>
      <c r="AM60" s="51"/>
      <c r="AN60" s="26"/>
      <c r="AO60" s="51"/>
      <c r="AP60" s="20"/>
      <c r="AQ60" s="51"/>
      <c r="AR60" s="123"/>
      <c r="AS60" s="51"/>
      <c r="AT60" s="26"/>
      <c r="AU60" s="51"/>
      <c r="AV60" s="20"/>
      <c r="AW60" s="51"/>
      <c r="AX60" s="123"/>
      <c r="AY60" s="51"/>
      <c r="AZ60" s="26"/>
      <c r="BA60" s="51"/>
      <c r="BB60" s="20"/>
      <c r="BC60" s="51"/>
      <c r="BD60" s="123"/>
      <c r="BE60" s="51"/>
      <c r="BF60" s="26"/>
      <c r="BG60" s="51"/>
      <c r="BH60" s="20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</row>
    <row r="61" spans="3:73" x14ac:dyDescent="0.2"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26"/>
      <c r="AI61" s="51"/>
      <c r="AJ61" s="26"/>
      <c r="AK61" s="51"/>
      <c r="AL61" s="51"/>
      <c r="AM61" s="51"/>
      <c r="AN61" s="26"/>
      <c r="AO61" s="51"/>
      <c r="AP61" s="26"/>
      <c r="AQ61" s="51"/>
      <c r="AR61" s="51"/>
      <c r="AS61" s="51"/>
      <c r="AT61" s="26"/>
      <c r="AU61" s="51"/>
      <c r="AV61" s="26"/>
      <c r="AW61" s="51"/>
      <c r="AX61" s="51"/>
      <c r="AY61" s="51"/>
      <c r="AZ61" s="26"/>
      <c r="BA61" s="51"/>
      <c r="BB61" s="26"/>
      <c r="BC61" s="51"/>
      <c r="BD61" s="51"/>
      <c r="BE61" s="51"/>
      <c r="BF61" s="26"/>
      <c r="BG61" s="51"/>
      <c r="BH61" s="26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</row>
    <row r="62" spans="3:73" x14ac:dyDescent="0.2"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19"/>
      <c r="AI62" s="51"/>
      <c r="AJ62" s="51"/>
      <c r="AK62" s="51"/>
      <c r="AL62" s="51"/>
      <c r="AM62" s="51"/>
      <c r="AN62" s="19"/>
      <c r="AO62" s="51"/>
      <c r="AP62" s="51"/>
      <c r="AQ62" s="51"/>
      <c r="AR62" s="51"/>
      <c r="AS62" s="51"/>
      <c r="AT62" s="19"/>
      <c r="AU62" s="51"/>
      <c r="AV62" s="51"/>
      <c r="AW62" s="51"/>
      <c r="AX62" s="51"/>
      <c r="AY62" s="51"/>
      <c r="AZ62" s="19"/>
      <c r="BA62" s="51"/>
      <c r="BB62" s="51"/>
      <c r="BC62" s="51"/>
      <c r="BD62" s="51"/>
      <c r="BE62" s="51"/>
      <c r="BF62" s="19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</row>
    <row r="63" spans="3:73" x14ac:dyDescent="0.2"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20"/>
      <c r="AG63" s="51"/>
      <c r="AH63" s="19"/>
      <c r="AI63" s="51"/>
      <c r="AJ63" s="51"/>
      <c r="AK63" s="51"/>
      <c r="AL63" s="20"/>
      <c r="AM63" s="51"/>
      <c r="AN63" s="19"/>
      <c r="AO63" s="51"/>
      <c r="AP63" s="51"/>
      <c r="AQ63" s="51"/>
      <c r="AR63" s="20"/>
      <c r="AS63" s="51"/>
      <c r="AT63" s="19"/>
      <c r="AU63" s="51"/>
      <c r="AV63" s="51"/>
      <c r="AW63" s="51"/>
      <c r="AX63" s="20"/>
      <c r="AY63" s="51"/>
      <c r="AZ63" s="19"/>
      <c r="BA63" s="51"/>
      <c r="BB63" s="51"/>
      <c r="BC63" s="51"/>
      <c r="BD63" s="20"/>
      <c r="BE63" s="51"/>
      <c r="BF63" s="19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</row>
    <row r="64" spans="3:73" x14ac:dyDescent="0.2"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26"/>
      <c r="AG64" s="51"/>
      <c r="AH64" s="19"/>
      <c r="AI64" s="51"/>
      <c r="AJ64" s="51"/>
      <c r="AK64" s="51"/>
      <c r="AL64" s="26"/>
      <c r="AM64" s="51"/>
      <c r="AN64" s="19"/>
      <c r="AO64" s="51"/>
      <c r="AP64" s="51"/>
      <c r="AQ64" s="51"/>
      <c r="AR64" s="26"/>
      <c r="AS64" s="51"/>
      <c r="AT64" s="19"/>
      <c r="AU64" s="51"/>
      <c r="AV64" s="51"/>
      <c r="AW64" s="51"/>
      <c r="AX64" s="26"/>
      <c r="AY64" s="51"/>
      <c r="AZ64" s="19"/>
      <c r="BA64" s="51"/>
      <c r="BB64" s="51"/>
      <c r="BC64" s="51"/>
      <c r="BD64" s="26"/>
      <c r="BE64" s="51"/>
      <c r="BF64" s="19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</row>
    <row r="65" spans="6:73" x14ac:dyDescent="0.2"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26"/>
      <c r="AF65" s="20"/>
      <c r="AG65" s="26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</row>
    <row r="66" spans="6:73" x14ac:dyDescent="0.2"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26"/>
      <c r="AF66" s="26"/>
      <c r="AG66" s="26"/>
      <c r="AH66" s="51"/>
      <c r="AI66" s="51"/>
      <c r="AJ66" s="51"/>
      <c r="AK66" s="51"/>
      <c r="AL66" s="51"/>
      <c r="AM66" s="26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</row>
    <row r="67" spans="6:73" x14ac:dyDescent="0.2"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26"/>
      <c r="AF67" s="19"/>
      <c r="AG67" s="26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</row>
    <row r="68" spans="6:73" x14ac:dyDescent="0.2"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26"/>
      <c r="BO68" s="51"/>
      <c r="BP68" s="51"/>
      <c r="BQ68" s="51"/>
      <c r="BR68" s="51"/>
      <c r="BS68" s="51"/>
      <c r="BT68" s="51"/>
      <c r="BU68" s="51"/>
    </row>
    <row r="69" spans="6:73" x14ac:dyDescent="0.2"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20"/>
      <c r="AN69" s="20"/>
      <c r="AO69" s="51"/>
      <c r="AP69" s="51"/>
      <c r="AQ69" s="51"/>
      <c r="AR69" s="51"/>
      <c r="AS69" s="20"/>
      <c r="AT69" s="20"/>
      <c r="AU69" s="51"/>
      <c r="AV69" s="51"/>
      <c r="AW69" s="51"/>
      <c r="AX69" s="51"/>
      <c r="AY69" s="20"/>
      <c r="AZ69" s="20"/>
      <c r="BA69" s="51"/>
      <c r="BB69" s="51"/>
      <c r="BC69" s="51"/>
      <c r="BD69" s="51"/>
      <c r="BE69" s="20"/>
      <c r="BF69" s="20"/>
      <c r="BG69" s="51"/>
      <c r="BH69" s="51"/>
      <c r="BI69" s="51"/>
      <c r="BJ69" s="51"/>
      <c r="BK69" s="20"/>
      <c r="BL69" s="20"/>
      <c r="BM69" s="51"/>
      <c r="BN69" s="51"/>
      <c r="BO69" s="51"/>
      <c r="BP69" s="51"/>
      <c r="BQ69" s="51"/>
      <c r="BR69" s="51"/>
      <c r="BS69" s="51"/>
      <c r="BT69" s="51"/>
      <c r="BU69" s="51"/>
    </row>
    <row r="70" spans="6:73" x14ac:dyDescent="0.2"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</row>
    <row r="71" spans="6:73" x14ac:dyDescent="0.2"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123"/>
      <c r="AM71" s="51"/>
      <c r="AN71" s="26"/>
      <c r="AO71" s="51"/>
      <c r="AP71" s="20"/>
      <c r="AQ71" s="51"/>
      <c r="AR71" s="123"/>
      <c r="AS71" s="51"/>
      <c r="AT71" s="26"/>
      <c r="AU71" s="51"/>
      <c r="AV71" s="20"/>
      <c r="AW71" s="51"/>
      <c r="AX71" s="123"/>
      <c r="AY71" s="51"/>
      <c r="AZ71" s="26"/>
      <c r="BA71" s="51"/>
      <c r="BB71" s="20"/>
      <c r="BC71" s="51"/>
      <c r="BD71" s="123"/>
      <c r="BE71" s="51"/>
      <c r="BF71" s="26"/>
      <c r="BG71" s="51"/>
      <c r="BH71" s="20"/>
      <c r="BI71" s="51"/>
      <c r="BJ71" s="123"/>
      <c r="BK71" s="51"/>
      <c r="BL71" s="26"/>
      <c r="BM71" s="51"/>
      <c r="BN71" s="20"/>
      <c r="BO71" s="51"/>
      <c r="BP71" s="51"/>
      <c r="BQ71" s="51"/>
      <c r="BR71" s="51"/>
      <c r="BS71" s="51"/>
      <c r="BT71" s="51"/>
      <c r="BU71" s="51"/>
    </row>
    <row r="72" spans="6:73" x14ac:dyDescent="0.2"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26"/>
      <c r="AO72" s="51"/>
      <c r="AP72" s="26"/>
      <c r="AQ72" s="51"/>
      <c r="AR72" s="51"/>
      <c r="AS72" s="51"/>
      <c r="AT72" s="26"/>
      <c r="AU72" s="51"/>
      <c r="AV72" s="26"/>
      <c r="AW72" s="51"/>
      <c r="AX72" s="51"/>
      <c r="AY72" s="51"/>
      <c r="AZ72" s="26"/>
      <c r="BA72" s="51"/>
      <c r="BB72" s="26"/>
      <c r="BC72" s="51"/>
      <c r="BD72" s="51"/>
      <c r="BE72" s="51"/>
      <c r="BF72" s="26"/>
      <c r="BG72" s="51"/>
      <c r="BH72" s="26"/>
      <c r="BI72" s="51"/>
      <c r="BJ72" s="51"/>
      <c r="BK72" s="51"/>
      <c r="BL72" s="26"/>
      <c r="BM72" s="51"/>
      <c r="BN72" s="26"/>
      <c r="BO72" s="51"/>
      <c r="BP72" s="51"/>
      <c r="BQ72" s="51"/>
      <c r="BR72" s="51"/>
      <c r="BS72" s="51"/>
      <c r="BT72" s="51"/>
      <c r="BU72" s="51"/>
    </row>
    <row r="73" spans="6:73" x14ac:dyDescent="0.2"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19"/>
      <c r="AO73" s="51"/>
      <c r="AP73" s="51"/>
      <c r="AQ73" s="51"/>
      <c r="AR73" s="51"/>
      <c r="AS73" s="51"/>
      <c r="AT73" s="19"/>
      <c r="AU73" s="51"/>
      <c r="AV73" s="51"/>
      <c r="AW73" s="51"/>
      <c r="AX73" s="51"/>
      <c r="AY73" s="51"/>
      <c r="AZ73" s="19"/>
      <c r="BA73" s="51"/>
      <c r="BB73" s="51"/>
      <c r="BC73" s="51"/>
      <c r="BD73" s="51"/>
      <c r="BE73" s="51"/>
      <c r="BF73" s="19"/>
      <c r="BG73" s="51"/>
      <c r="BH73" s="51"/>
      <c r="BI73" s="51"/>
      <c r="BJ73" s="51"/>
      <c r="BK73" s="51"/>
      <c r="BL73" s="19"/>
      <c r="BM73" s="51"/>
      <c r="BN73" s="51"/>
      <c r="BO73" s="51"/>
      <c r="BP73" s="51"/>
      <c r="BQ73" s="51"/>
      <c r="BR73" s="51"/>
      <c r="BS73" s="51"/>
      <c r="BT73" s="51"/>
      <c r="BU73" s="51"/>
    </row>
    <row r="74" spans="6:73" x14ac:dyDescent="0.2"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20"/>
      <c r="AM74" s="51"/>
      <c r="AN74" s="19"/>
      <c r="AO74" s="51"/>
      <c r="AP74" s="51"/>
      <c r="AQ74" s="51"/>
      <c r="AR74" s="20"/>
      <c r="AS74" s="51"/>
      <c r="AT74" s="19"/>
      <c r="AU74" s="51"/>
      <c r="AV74" s="51"/>
      <c r="AW74" s="51"/>
      <c r="AX74" s="20"/>
      <c r="AY74" s="51"/>
      <c r="AZ74" s="19"/>
      <c r="BA74" s="51"/>
      <c r="BB74" s="51"/>
      <c r="BC74" s="51"/>
      <c r="BD74" s="20"/>
      <c r="BE74" s="51"/>
      <c r="BF74" s="19"/>
      <c r="BG74" s="51"/>
      <c r="BH74" s="51"/>
      <c r="BI74" s="51"/>
      <c r="BJ74" s="20"/>
      <c r="BK74" s="51"/>
      <c r="BL74" s="19"/>
      <c r="BM74" s="51"/>
      <c r="BN74" s="51"/>
      <c r="BO74" s="51"/>
      <c r="BP74" s="51"/>
      <c r="BQ74" s="51"/>
      <c r="BR74" s="51"/>
      <c r="BS74" s="51"/>
      <c r="BT74" s="51"/>
      <c r="BU74" s="51"/>
    </row>
    <row r="75" spans="6:73" x14ac:dyDescent="0.2"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26"/>
      <c r="AM75" s="51"/>
      <c r="AN75" s="19"/>
      <c r="AO75" s="51"/>
      <c r="AP75" s="51"/>
      <c r="AQ75" s="51"/>
      <c r="AR75" s="26"/>
      <c r="AS75" s="51"/>
      <c r="AT75" s="19"/>
      <c r="AU75" s="51"/>
      <c r="AV75" s="51"/>
      <c r="AW75" s="51"/>
      <c r="AX75" s="26"/>
      <c r="AY75" s="51"/>
      <c r="AZ75" s="19"/>
      <c r="BA75" s="51"/>
      <c r="BB75" s="51"/>
      <c r="BC75" s="51"/>
      <c r="BD75" s="26"/>
      <c r="BE75" s="51"/>
      <c r="BF75" s="19"/>
      <c r="BG75" s="51"/>
      <c r="BH75" s="51"/>
      <c r="BI75" s="51"/>
      <c r="BJ75" s="26"/>
      <c r="BK75" s="51"/>
      <c r="BL75" s="19"/>
      <c r="BM75" s="51"/>
      <c r="BN75" s="51"/>
      <c r="BO75" s="51"/>
      <c r="BP75" s="51"/>
      <c r="BQ75" s="51"/>
      <c r="BR75" s="51"/>
      <c r="BS75" s="51"/>
      <c r="BT75" s="51"/>
      <c r="BU75" s="51"/>
    </row>
    <row r="76" spans="6:73" x14ac:dyDescent="0.2"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26"/>
      <c r="AL76" s="20"/>
      <c r="AM76" s="26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</row>
    <row r="77" spans="6:73" x14ac:dyDescent="0.2"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26"/>
      <c r="AL77" s="26"/>
      <c r="AM77" s="26"/>
      <c r="AN77" s="51"/>
      <c r="AO77" s="51"/>
      <c r="AP77" s="51"/>
      <c r="AQ77" s="51"/>
      <c r="AR77" s="51"/>
      <c r="AS77" s="26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</row>
    <row r="78" spans="6:73" x14ac:dyDescent="0.2"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26"/>
      <c r="AL78" s="19"/>
      <c r="AM78" s="26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</row>
    <row r="79" spans="6:73" x14ac:dyDescent="0.2"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26"/>
      <c r="BU79" s="51"/>
    </row>
    <row r="80" spans="6:73" x14ac:dyDescent="0.2"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20"/>
      <c r="AT80" s="20"/>
      <c r="AU80" s="51"/>
      <c r="AV80" s="51"/>
      <c r="AW80" s="51"/>
      <c r="AX80" s="51"/>
      <c r="AY80" s="20"/>
      <c r="AZ80" s="20"/>
      <c r="BA80" s="51"/>
      <c r="BB80" s="51"/>
      <c r="BC80" s="51"/>
      <c r="BD80" s="51"/>
      <c r="BE80" s="20"/>
      <c r="BF80" s="20"/>
      <c r="BG80" s="51"/>
      <c r="BH80" s="51"/>
      <c r="BI80" s="51"/>
      <c r="BJ80" s="51"/>
      <c r="BK80" s="20"/>
      <c r="BL80" s="20"/>
      <c r="BM80" s="51"/>
      <c r="BN80" s="51"/>
      <c r="BO80" s="51"/>
      <c r="BP80" s="51"/>
      <c r="BQ80" s="20"/>
      <c r="BR80" s="20"/>
      <c r="BS80" s="51"/>
      <c r="BT80" s="51"/>
      <c r="BU80" s="51"/>
    </row>
    <row r="81" spans="6:79" x14ac:dyDescent="0.2"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</row>
    <row r="82" spans="6:79" x14ac:dyDescent="0.2"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123"/>
      <c r="AS82" s="51"/>
      <c r="AT82" s="26"/>
      <c r="AU82" s="51"/>
      <c r="AV82" s="20"/>
      <c r="AW82" s="51"/>
      <c r="AX82" s="123"/>
      <c r="AY82" s="51"/>
      <c r="AZ82" s="26"/>
      <c r="BA82" s="51"/>
      <c r="BB82" s="20"/>
      <c r="BC82" s="51"/>
      <c r="BD82" s="123"/>
      <c r="BE82" s="51"/>
      <c r="BF82" s="26"/>
      <c r="BG82" s="51"/>
      <c r="BH82" s="20"/>
      <c r="BI82" s="51"/>
      <c r="BJ82" s="123"/>
      <c r="BK82" s="51"/>
      <c r="BL82" s="26"/>
      <c r="BM82" s="51"/>
      <c r="BN82" s="20"/>
      <c r="BO82" s="51"/>
      <c r="BP82" s="123"/>
      <c r="BQ82" s="51"/>
      <c r="BR82" s="26"/>
      <c r="BS82" s="51"/>
      <c r="BT82" s="20"/>
      <c r="BU82" s="51"/>
    </row>
    <row r="83" spans="6:79" x14ac:dyDescent="0.2"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26"/>
      <c r="AU83" s="51"/>
      <c r="AV83" s="26"/>
      <c r="AW83" s="51"/>
      <c r="AX83" s="51"/>
      <c r="AY83" s="51"/>
      <c r="AZ83" s="26"/>
      <c r="BA83" s="51"/>
      <c r="BB83" s="26"/>
      <c r="BC83" s="51"/>
      <c r="BD83" s="51"/>
      <c r="BE83" s="51"/>
      <c r="BF83" s="26"/>
      <c r="BG83" s="51"/>
      <c r="BH83" s="26"/>
      <c r="BI83" s="51"/>
      <c r="BJ83" s="51"/>
      <c r="BK83" s="51"/>
      <c r="BL83" s="26"/>
      <c r="BM83" s="51"/>
      <c r="BN83" s="26"/>
      <c r="BO83" s="51"/>
      <c r="BP83" s="51"/>
      <c r="BQ83" s="51"/>
      <c r="BR83" s="26"/>
      <c r="BS83" s="51"/>
      <c r="BT83" s="26"/>
      <c r="BU83" s="51"/>
    </row>
    <row r="84" spans="6:79" x14ac:dyDescent="0.2"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19"/>
      <c r="AU84" s="51"/>
      <c r="AV84" s="51"/>
      <c r="AW84" s="51"/>
      <c r="AX84" s="51"/>
      <c r="AY84" s="51"/>
      <c r="AZ84" s="19"/>
      <c r="BA84" s="51"/>
      <c r="BB84" s="51"/>
      <c r="BC84" s="51"/>
      <c r="BD84" s="51"/>
      <c r="BE84" s="51"/>
      <c r="BF84" s="19"/>
      <c r="BG84" s="51"/>
      <c r="BH84" s="51"/>
      <c r="BI84" s="51"/>
      <c r="BJ84" s="51"/>
      <c r="BK84" s="51"/>
      <c r="BL84" s="19"/>
      <c r="BM84" s="51"/>
      <c r="BN84" s="51"/>
      <c r="BO84" s="51"/>
      <c r="BP84" s="51"/>
      <c r="BQ84" s="51"/>
      <c r="BR84" s="19"/>
      <c r="BS84" s="51"/>
      <c r="BT84" s="51"/>
      <c r="BU84" s="51"/>
    </row>
    <row r="85" spans="6:79" x14ac:dyDescent="0.2"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20"/>
      <c r="AS85" s="51"/>
      <c r="AT85" s="19"/>
      <c r="AU85" s="51"/>
      <c r="AV85" s="51"/>
      <c r="AW85" s="51"/>
      <c r="AX85" s="20"/>
      <c r="AY85" s="51"/>
      <c r="AZ85" s="19"/>
      <c r="BA85" s="51"/>
      <c r="BB85" s="51"/>
      <c r="BC85" s="51"/>
      <c r="BD85" s="20"/>
      <c r="BE85" s="51"/>
      <c r="BF85" s="19"/>
      <c r="BG85" s="51"/>
      <c r="BH85" s="51"/>
      <c r="BI85" s="51"/>
      <c r="BJ85" s="20"/>
      <c r="BK85" s="51"/>
      <c r="BL85" s="19"/>
      <c r="BM85" s="51"/>
      <c r="BN85" s="51"/>
      <c r="BO85" s="51"/>
      <c r="BP85" s="20"/>
      <c r="BQ85" s="51"/>
      <c r="BR85" s="19"/>
      <c r="BS85" s="51"/>
      <c r="BT85" s="51"/>
      <c r="BU85" s="51"/>
    </row>
    <row r="86" spans="6:79" x14ac:dyDescent="0.2"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26"/>
      <c r="AS86" s="51"/>
      <c r="AT86" s="19"/>
      <c r="AU86" s="51"/>
      <c r="AV86" s="51"/>
      <c r="AW86" s="51"/>
      <c r="AX86" s="26"/>
      <c r="AY86" s="51"/>
      <c r="AZ86" s="19"/>
      <c r="BA86" s="51"/>
      <c r="BB86" s="51"/>
      <c r="BC86" s="51"/>
      <c r="BD86" s="26"/>
      <c r="BE86" s="51"/>
      <c r="BF86" s="19"/>
      <c r="BG86" s="51"/>
      <c r="BH86" s="51"/>
      <c r="BI86" s="51"/>
      <c r="BJ86" s="26"/>
      <c r="BK86" s="51"/>
      <c r="BL86" s="19"/>
      <c r="BM86" s="51"/>
      <c r="BN86" s="51"/>
      <c r="BO86" s="51"/>
      <c r="BP86" s="26"/>
      <c r="BQ86" s="51"/>
      <c r="BR86" s="19"/>
      <c r="BS86" s="51"/>
      <c r="BT86" s="51"/>
      <c r="BU86" s="51"/>
      <c r="BV86" s="51"/>
      <c r="BW86" s="51"/>
      <c r="BX86" s="51"/>
      <c r="BY86" s="51"/>
      <c r="BZ86" s="51"/>
      <c r="CA86" s="51"/>
    </row>
    <row r="87" spans="6:79" x14ac:dyDescent="0.2"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</row>
    <row r="88" spans="6:79" x14ac:dyDescent="0.2"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26"/>
      <c r="AR88" s="20"/>
      <c r="AS88" s="26"/>
      <c r="AT88" s="51"/>
      <c r="AU88" s="51"/>
      <c r="AV88" s="51"/>
      <c r="AW88" s="51"/>
      <c r="AX88" s="51"/>
      <c r="AY88" s="26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</row>
    <row r="89" spans="6:79" x14ac:dyDescent="0.2"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26"/>
      <c r="AR89" s="26"/>
      <c r="AS89" s="26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</row>
    <row r="90" spans="6:79" x14ac:dyDescent="0.2"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26"/>
      <c r="AR90" s="19"/>
      <c r="AS90" s="26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26"/>
      <c r="CA90" s="51"/>
    </row>
    <row r="91" spans="6:79" x14ac:dyDescent="0.2"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20"/>
      <c r="AZ91" s="20"/>
      <c r="BA91" s="51"/>
      <c r="BB91" s="51"/>
      <c r="BC91" s="51"/>
      <c r="BD91" s="51"/>
      <c r="BE91" s="20"/>
      <c r="BF91" s="20"/>
      <c r="BG91" s="51"/>
      <c r="BH91" s="51"/>
      <c r="BI91" s="51"/>
      <c r="BJ91" s="51"/>
      <c r="BK91" s="20"/>
      <c r="BL91" s="20"/>
      <c r="BM91" s="51"/>
      <c r="BN91" s="51"/>
      <c r="BO91" s="51"/>
      <c r="BP91" s="51"/>
      <c r="BQ91" s="20"/>
      <c r="BR91" s="20"/>
      <c r="BS91" s="51"/>
      <c r="BT91" s="51"/>
      <c r="BU91" s="51"/>
      <c r="BV91" s="51"/>
      <c r="BW91" s="20"/>
      <c r="BX91" s="20"/>
      <c r="BY91" s="51"/>
      <c r="BZ91" s="51"/>
      <c r="CA91" s="51"/>
    </row>
    <row r="92" spans="6:79" x14ac:dyDescent="0.2"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</row>
    <row r="93" spans="6:79" x14ac:dyDescent="0.2"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123"/>
      <c r="AY93" s="51"/>
      <c r="AZ93" s="26"/>
      <c r="BA93" s="51"/>
      <c r="BB93" s="20"/>
      <c r="BC93" s="51"/>
      <c r="BD93" s="123"/>
      <c r="BE93" s="51"/>
      <c r="BF93" s="26"/>
      <c r="BG93" s="51"/>
      <c r="BH93" s="20"/>
      <c r="BI93" s="51"/>
      <c r="BJ93" s="123"/>
      <c r="BK93" s="51"/>
      <c r="BL93" s="26"/>
      <c r="BM93" s="51"/>
      <c r="BN93" s="20"/>
      <c r="BO93" s="51"/>
      <c r="BP93" s="123"/>
      <c r="BQ93" s="51"/>
      <c r="BR93" s="26"/>
      <c r="BS93" s="51"/>
      <c r="BT93" s="20"/>
      <c r="BU93" s="51"/>
      <c r="BV93" s="123"/>
      <c r="BW93" s="51"/>
      <c r="BX93" s="26"/>
      <c r="BY93" s="51"/>
      <c r="BZ93" s="20"/>
      <c r="CA93" s="51"/>
    </row>
    <row r="94" spans="6:79" x14ac:dyDescent="0.2"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26"/>
      <c r="BA94" s="51"/>
      <c r="BB94" s="26"/>
      <c r="BC94" s="51"/>
      <c r="BD94" s="51"/>
      <c r="BE94" s="51"/>
      <c r="BF94" s="26"/>
      <c r="BG94" s="51"/>
      <c r="BH94" s="26"/>
      <c r="BI94" s="51"/>
      <c r="BJ94" s="51"/>
      <c r="BK94" s="51"/>
      <c r="BL94" s="26"/>
      <c r="BM94" s="51"/>
      <c r="BN94" s="26"/>
      <c r="BO94" s="51"/>
      <c r="BP94" s="51"/>
      <c r="BQ94" s="51"/>
      <c r="BR94" s="26"/>
      <c r="BS94" s="51"/>
      <c r="BT94" s="26"/>
      <c r="BU94" s="51"/>
      <c r="BV94" s="51"/>
      <c r="BW94" s="51"/>
      <c r="BX94" s="26"/>
      <c r="BY94" s="51"/>
      <c r="BZ94" s="26"/>
      <c r="CA94" s="51"/>
    </row>
    <row r="95" spans="6:79" x14ac:dyDescent="0.2"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19"/>
      <c r="BA95" s="51"/>
      <c r="BB95" s="51"/>
      <c r="BC95" s="51"/>
      <c r="BD95" s="51"/>
      <c r="BE95" s="51"/>
      <c r="BF95" s="19"/>
      <c r="BG95" s="51"/>
      <c r="BH95" s="51"/>
      <c r="BI95" s="51"/>
      <c r="BJ95" s="51"/>
      <c r="BK95" s="51"/>
      <c r="BL95" s="19"/>
      <c r="BM95" s="51"/>
      <c r="BN95" s="51"/>
      <c r="BO95" s="51"/>
      <c r="BP95" s="51"/>
      <c r="BQ95" s="51"/>
      <c r="BR95" s="19"/>
      <c r="BS95" s="51"/>
      <c r="BT95" s="51"/>
      <c r="BU95" s="51"/>
      <c r="BV95" s="51"/>
      <c r="BW95" s="51"/>
      <c r="BX95" s="19"/>
      <c r="BY95" s="51"/>
      <c r="BZ95" s="51"/>
      <c r="CA95" s="51"/>
    </row>
    <row r="96" spans="6:79" x14ac:dyDescent="0.2"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20"/>
      <c r="AY96" s="51"/>
      <c r="AZ96" s="19"/>
      <c r="BA96" s="51"/>
      <c r="BB96" s="51"/>
      <c r="BC96" s="51"/>
      <c r="BD96" s="20"/>
      <c r="BE96" s="51"/>
      <c r="BF96" s="19"/>
      <c r="BG96" s="51"/>
      <c r="BH96" s="51"/>
      <c r="BI96" s="51"/>
      <c r="BJ96" s="20"/>
      <c r="BK96" s="51"/>
      <c r="BL96" s="19"/>
      <c r="BM96" s="51"/>
      <c r="BN96" s="51"/>
      <c r="BO96" s="51"/>
      <c r="BP96" s="20"/>
      <c r="BQ96" s="51"/>
      <c r="BR96" s="19"/>
      <c r="BS96" s="51"/>
      <c r="BT96" s="51"/>
      <c r="BU96" s="51"/>
      <c r="BV96" s="20"/>
      <c r="BW96" s="51"/>
      <c r="BX96" s="19"/>
      <c r="BY96" s="51"/>
      <c r="BZ96" s="51"/>
      <c r="CA96" s="51"/>
    </row>
    <row r="97" spans="7:84" x14ac:dyDescent="0.2"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26"/>
      <c r="AY97" s="51"/>
      <c r="AZ97" s="19"/>
      <c r="BA97" s="51"/>
      <c r="BB97" s="51"/>
      <c r="BC97" s="51"/>
      <c r="BD97" s="26"/>
      <c r="BE97" s="51"/>
      <c r="BF97" s="19"/>
      <c r="BG97" s="51"/>
      <c r="BH97" s="51"/>
      <c r="BI97" s="51"/>
      <c r="BJ97" s="26"/>
      <c r="BK97" s="51"/>
      <c r="BL97" s="19"/>
      <c r="BM97" s="51"/>
      <c r="BN97" s="51"/>
      <c r="BO97" s="51"/>
      <c r="BP97" s="26"/>
      <c r="BQ97" s="51"/>
      <c r="BR97" s="19"/>
      <c r="BS97" s="51"/>
      <c r="BT97" s="51"/>
      <c r="BU97" s="51"/>
      <c r="BV97" s="26"/>
      <c r="BW97" s="51"/>
      <c r="BX97" s="19"/>
      <c r="BY97" s="51"/>
      <c r="BZ97" s="51"/>
      <c r="CA97" s="51"/>
    </row>
    <row r="98" spans="7:84" x14ac:dyDescent="0.2"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</row>
    <row r="99" spans="7:84" x14ac:dyDescent="0.2"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26"/>
      <c r="AX99" s="20"/>
      <c r="AY99" s="26"/>
      <c r="AZ99" s="20"/>
      <c r="BA99" s="51"/>
      <c r="BB99" s="51"/>
      <c r="BC99" s="51"/>
      <c r="BD99" s="51"/>
      <c r="BE99" s="51"/>
      <c r="BF99" s="20"/>
      <c r="BG99" s="51"/>
      <c r="BH99" s="51"/>
      <c r="BI99" s="51"/>
      <c r="BJ99" s="51"/>
      <c r="BK99" s="51"/>
      <c r="BL99" s="20"/>
      <c r="BM99" s="51"/>
      <c r="BN99" s="51"/>
      <c r="BO99" s="51"/>
      <c r="BP99" s="51"/>
      <c r="BQ99" s="51"/>
      <c r="BR99" s="20"/>
      <c r="BS99" s="51"/>
      <c r="BT99" s="51"/>
      <c r="BU99" s="51"/>
      <c r="BV99" s="51"/>
      <c r="BW99" s="51"/>
      <c r="BX99" s="20"/>
      <c r="BY99" s="51"/>
      <c r="BZ99" s="51"/>
      <c r="CA99" s="51"/>
    </row>
    <row r="100" spans="7:84" x14ac:dyDescent="0.2"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26"/>
      <c r="AX100" s="26"/>
      <c r="AY100" s="26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</row>
    <row r="101" spans="7:84" x14ac:dyDescent="0.2">
      <c r="G101" s="51"/>
      <c r="H101" s="26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26"/>
      <c r="AX101" s="19"/>
      <c r="AY101" s="26"/>
      <c r="AZ101" s="51"/>
      <c r="BA101" s="51"/>
      <c r="BB101" s="51"/>
      <c r="BC101" s="51"/>
      <c r="BD101" s="51"/>
      <c r="BE101" s="20"/>
      <c r="BF101" s="20"/>
      <c r="BG101" s="51"/>
      <c r="BH101" s="51"/>
      <c r="BI101" s="51"/>
      <c r="BJ101" s="51"/>
      <c r="BK101" s="20"/>
      <c r="BL101" s="20"/>
      <c r="BM101" s="51"/>
      <c r="BN101" s="51"/>
      <c r="BO101" s="51"/>
      <c r="BP101" s="51"/>
      <c r="BQ101" s="20"/>
      <c r="BR101" s="20"/>
      <c r="BS101" s="51"/>
      <c r="BT101" s="51"/>
      <c r="BU101" s="51"/>
      <c r="BV101" s="51"/>
      <c r="BW101" s="20"/>
      <c r="BX101" s="20"/>
      <c r="BY101" s="51"/>
      <c r="BZ101" s="51"/>
      <c r="CA101" s="51"/>
      <c r="CB101" s="51"/>
      <c r="CC101" s="20"/>
      <c r="CD101" s="20"/>
      <c r="CE101" s="51"/>
      <c r="CF101" s="51"/>
    </row>
    <row r="102" spans="7:84" x14ac:dyDescent="0.2">
      <c r="G102" s="51"/>
      <c r="H102" s="20"/>
      <c r="I102" s="51"/>
      <c r="J102" s="51"/>
      <c r="K102" s="51"/>
      <c r="L102" s="51"/>
      <c r="M102" s="51"/>
      <c r="N102" s="20"/>
      <c r="O102" s="51"/>
      <c r="P102" s="51"/>
      <c r="Q102" s="51"/>
      <c r="R102" s="51"/>
      <c r="S102" s="51"/>
      <c r="T102" s="20"/>
      <c r="U102" s="51"/>
      <c r="V102" s="51"/>
      <c r="W102" s="51"/>
      <c r="X102" s="51"/>
      <c r="Y102" s="51"/>
      <c r="Z102" s="20"/>
      <c r="AA102" s="51"/>
      <c r="AB102" s="51"/>
      <c r="AC102" s="51"/>
      <c r="AD102" s="51"/>
      <c r="AE102" s="51"/>
      <c r="AF102" s="20"/>
      <c r="AG102" s="51"/>
      <c r="AH102" s="51"/>
      <c r="AI102" s="51"/>
      <c r="AJ102" s="51"/>
      <c r="AK102" s="51"/>
      <c r="AL102" s="20"/>
      <c r="AM102" s="51"/>
      <c r="AN102" s="51"/>
      <c r="AO102" s="51"/>
      <c r="AP102" s="51"/>
      <c r="AQ102" s="51"/>
      <c r="AR102" s="20"/>
      <c r="AS102" s="51"/>
      <c r="AT102" s="51"/>
      <c r="AU102" s="51"/>
      <c r="AV102" s="51"/>
      <c r="AW102" s="51"/>
      <c r="AX102" s="20"/>
      <c r="AY102" s="51"/>
      <c r="AZ102" s="20"/>
      <c r="BA102" s="51"/>
      <c r="BB102" s="51"/>
      <c r="BC102" s="51"/>
      <c r="BD102" s="51"/>
      <c r="BE102" s="51"/>
      <c r="BF102" s="20"/>
      <c r="BG102" s="51"/>
      <c r="BH102" s="51"/>
      <c r="BI102" s="51"/>
      <c r="BJ102" s="51"/>
      <c r="BK102" s="51"/>
      <c r="BL102" s="20"/>
      <c r="BM102" s="51"/>
      <c r="BN102" s="51"/>
      <c r="BO102" s="51"/>
      <c r="BP102" s="51"/>
      <c r="BQ102" s="51"/>
      <c r="BR102" s="20"/>
      <c r="BS102" s="51"/>
      <c r="BT102" s="51"/>
      <c r="BU102" s="51"/>
      <c r="BV102" s="51"/>
      <c r="BW102" s="51"/>
      <c r="BX102" s="20"/>
      <c r="BY102" s="51"/>
      <c r="BZ102" s="51"/>
      <c r="CA102" s="51"/>
      <c r="CB102" s="51"/>
      <c r="CC102" s="51"/>
      <c r="CD102" s="51"/>
      <c r="CE102" s="51"/>
      <c r="CF102" s="51"/>
    </row>
    <row r="103" spans="7:84" x14ac:dyDescent="0.2">
      <c r="G103" s="51"/>
      <c r="H103" s="26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123"/>
      <c r="BE103" s="51"/>
      <c r="BF103" s="26"/>
      <c r="BG103" s="51"/>
      <c r="BH103" s="20"/>
      <c r="BI103" s="51"/>
      <c r="BJ103" s="123"/>
      <c r="BK103" s="51"/>
      <c r="BL103" s="26"/>
      <c r="BM103" s="51"/>
      <c r="BN103" s="20"/>
      <c r="BO103" s="51"/>
      <c r="BP103" s="123"/>
      <c r="BQ103" s="51"/>
      <c r="BR103" s="26"/>
      <c r="BS103" s="51"/>
      <c r="BT103" s="20"/>
      <c r="BU103" s="51"/>
      <c r="BV103" s="123"/>
      <c r="BW103" s="51"/>
      <c r="BX103" s="26"/>
      <c r="BY103" s="51"/>
      <c r="BZ103" s="20"/>
      <c r="CA103" s="51"/>
      <c r="CB103" s="123"/>
      <c r="CC103" s="51"/>
      <c r="CD103" s="26"/>
      <c r="CE103" s="51"/>
      <c r="CF103" s="20"/>
    </row>
    <row r="104" spans="7:84" x14ac:dyDescent="0.2">
      <c r="G104" s="51"/>
      <c r="H104" s="20"/>
      <c r="I104" s="51"/>
      <c r="J104" s="51"/>
      <c r="K104" s="51"/>
      <c r="L104" s="51"/>
      <c r="M104" s="51"/>
      <c r="N104" s="20"/>
      <c r="O104" s="51"/>
      <c r="P104" s="51"/>
      <c r="Q104" s="51"/>
      <c r="R104" s="51"/>
      <c r="S104" s="51"/>
      <c r="T104" s="20"/>
      <c r="U104" s="51"/>
      <c r="V104" s="51"/>
      <c r="W104" s="51"/>
      <c r="X104" s="51"/>
      <c r="Y104" s="51"/>
      <c r="Z104" s="20"/>
      <c r="AA104" s="51"/>
      <c r="AB104" s="51"/>
      <c r="AC104" s="51"/>
      <c r="AD104" s="51"/>
      <c r="AE104" s="51"/>
      <c r="AF104" s="20"/>
      <c r="AG104" s="51"/>
      <c r="AH104" s="51"/>
      <c r="AI104" s="51"/>
      <c r="AJ104" s="51"/>
      <c r="AK104" s="51"/>
      <c r="AL104" s="20"/>
      <c r="AM104" s="51"/>
      <c r="AN104" s="51"/>
      <c r="AO104" s="51"/>
      <c r="AP104" s="51"/>
      <c r="AQ104" s="51"/>
      <c r="AR104" s="20"/>
      <c r="AS104" s="51"/>
      <c r="AT104" s="51"/>
      <c r="AU104" s="51"/>
      <c r="AV104" s="51"/>
      <c r="AW104" s="51"/>
      <c r="AX104" s="20"/>
      <c r="AY104" s="51"/>
      <c r="AZ104" s="51"/>
      <c r="BA104" s="51"/>
      <c r="BB104" s="51"/>
      <c r="BC104" s="51"/>
      <c r="BD104" s="51"/>
      <c r="BE104" s="51"/>
      <c r="BF104" s="26"/>
      <c r="BG104" s="51"/>
      <c r="BH104" s="26"/>
      <c r="BI104" s="51"/>
      <c r="BJ104" s="51"/>
      <c r="BK104" s="51"/>
      <c r="BL104" s="26"/>
      <c r="BM104" s="51"/>
      <c r="BN104" s="26"/>
      <c r="BO104" s="51"/>
      <c r="BP104" s="51"/>
      <c r="BQ104" s="51"/>
      <c r="BR104" s="26"/>
      <c r="BS104" s="51"/>
      <c r="BT104" s="26"/>
      <c r="BU104" s="51"/>
      <c r="BV104" s="51"/>
      <c r="BW104" s="51"/>
      <c r="BX104" s="26"/>
      <c r="BY104" s="51"/>
      <c r="BZ104" s="26"/>
      <c r="CA104" s="51"/>
      <c r="CB104" s="51"/>
      <c r="CC104" s="51"/>
      <c r="CD104" s="26"/>
      <c r="CE104" s="51"/>
      <c r="CF104" s="26"/>
    </row>
    <row r="105" spans="7:84" x14ac:dyDescent="0.2"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19"/>
      <c r="BG105" s="51"/>
      <c r="BH105" s="51"/>
      <c r="BI105" s="51"/>
      <c r="BJ105" s="51"/>
      <c r="BK105" s="51"/>
      <c r="BL105" s="19"/>
      <c r="BM105" s="51"/>
      <c r="BN105" s="51"/>
      <c r="BO105" s="51"/>
      <c r="BP105" s="51"/>
      <c r="BQ105" s="51"/>
      <c r="BR105" s="19"/>
      <c r="BS105" s="51"/>
      <c r="BT105" s="51"/>
      <c r="BU105" s="51"/>
      <c r="BV105" s="51"/>
      <c r="BW105" s="51"/>
      <c r="BX105" s="19"/>
      <c r="BY105" s="51"/>
      <c r="BZ105" s="51"/>
      <c r="CA105" s="51"/>
      <c r="CB105" s="51"/>
      <c r="CC105" s="51"/>
      <c r="CD105" s="19"/>
      <c r="CE105" s="51"/>
      <c r="CF105" s="51"/>
    </row>
    <row r="106" spans="7:84" x14ac:dyDescent="0.2"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20"/>
      <c r="BE106" s="51"/>
      <c r="BF106" s="19"/>
      <c r="BG106" s="51"/>
      <c r="BH106" s="51"/>
      <c r="BI106" s="51"/>
      <c r="BJ106" s="20"/>
      <c r="BK106" s="51"/>
      <c r="BL106" s="19"/>
      <c r="BM106" s="51"/>
      <c r="BN106" s="51"/>
      <c r="BO106" s="51"/>
      <c r="BP106" s="20"/>
      <c r="BQ106" s="51"/>
      <c r="BR106" s="19"/>
      <c r="BS106" s="51"/>
      <c r="BT106" s="51"/>
      <c r="BU106" s="51"/>
      <c r="BV106" s="20"/>
      <c r="BW106" s="51"/>
      <c r="BX106" s="19"/>
      <c r="BY106" s="51"/>
      <c r="BZ106" s="51"/>
      <c r="CA106" s="51"/>
      <c r="CB106" s="20"/>
      <c r="CC106" s="51"/>
      <c r="CD106" s="19"/>
      <c r="CE106" s="51"/>
      <c r="CF106" s="51"/>
    </row>
    <row r="107" spans="7:84" x14ac:dyDescent="0.2"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26"/>
      <c r="BE107" s="51"/>
      <c r="BF107" s="19"/>
      <c r="BG107" s="51"/>
      <c r="BH107" s="51"/>
      <c r="BI107" s="51"/>
      <c r="BJ107" s="26"/>
      <c r="BK107" s="51"/>
      <c r="BL107" s="19"/>
      <c r="BM107" s="51"/>
      <c r="BN107" s="51"/>
      <c r="BO107" s="51"/>
      <c r="BP107" s="26"/>
      <c r="BQ107" s="51"/>
      <c r="BR107" s="19"/>
      <c r="BS107" s="51"/>
      <c r="BT107" s="51"/>
      <c r="BU107" s="51"/>
      <c r="BV107" s="26"/>
      <c r="BW107" s="51"/>
      <c r="BX107" s="19"/>
      <c r="BY107" s="51"/>
      <c r="BZ107" s="51"/>
      <c r="CA107" s="51"/>
      <c r="CB107" s="26"/>
      <c r="CC107" s="51"/>
      <c r="CD107" s="19"/>
      <c r="CE107" s="51"/>
      <c r="CF107" s="51"/>
    </row>
  </sheetData>
  <mergeCells count="2">
    <mergeCell ref="E3:F3"/>
    <mergeCell ref="H3:K3"/>
  </mergeCells>
  <conditionalFormatting sqref="M3:P3">
    <cfRule type="cellIs" dxfId="3" priority="2" operator="notEqual">
      <formula>SQRT($E$3)</formula>
    </cfRule>
  </conditionalFormatting>
  <conditionalFormatting sqref="H3:K3">
    <cfRule type="cellIs" dxfId="2" priority="1" operator="notEqual">
      <formula>SQRT($E$3)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7"/>
  <sheetViews>
    <sheetView showGridLines="0" zoomScale="200" zoomScaleNormal="200" workbookViewId="0">
      <selection activeCell="A4" sqref="A4"/>
    </sheetView>
  </sheetViews>
  <sheetFormatPr defaultRowHeight="12.75" x14ac:dyDescent="0.2"/>
  <cols>
    <col min="1" max="1" width="4.7109375" customWidth="1"/>
    <col min="2" max="2" width="4.28515625" customWidth="1"/>
    <col min="3" max="6" width="3.140625" customWidth="1"/>
    <col min="7" max="7" width="2.42578125" customWidth="1"/>
    <col min="8" max="11" width="2.140625" customWidth="1"/>
    <col min="12" max="78" width="4.7109375" customWidth="1"/>
    <col min="79" max="86" width="9.140625" customWidth="1"/>
  </cols>
  <sheetData>
    <row r="1" spans="1:76" ht="14.25" customHeight="1" x14ac:dyDescent="0.2">
      <c r="A1" s="133" t="s">
        <v>225</v>
      </c>
      <c r="C1" s="134"/>
      <c r="D1" s="135"/>
      <c r="E1" s="135"/>
      <c r="F1" s="135"/>
      <c r="G1" s="135"/>
      <c r="H1" s="135"/>
      <c r="I1" s="93"/>
      <c r="J1" s="136"/>
      <c r="K1" s="136"/>
      <c r="L1" s="155"/>
      <c r="M1" s="155"/>
      <c r="N1" s="156"/>
      <c r="O1" s="157"/>
      <c r="P1" s="157"/>
      <c r="Q1" s="93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</row>
    <row r="2" spans="1:76" ht="15" customHeight="1" x14ac:dyDescent="0.2">
      <c r="A2" s="212"/>
      <c r="C2" s="134"/>
      <c r="D2" s="135"/>
      <c r="E2" s="135"/>
      <c r="F2" s="135"/>
      <c r="G2" s="135"/>
      <c r="H2" s="135"/>
      <c r="I2" s="93"/>
      <c r="J2" s="136"/>
      <c r="K2" s="136"/>
      <c r="L2" s="155"/>
      <c r="M2" s="155"/>
      <c r="N2" s="156"/>
      <c r="O2" s="157"/>
      <c r="P2" s="157"/>
      <c r="Q2" s="93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</row>
    <row r="3" spans="1:76" ht="14.25" customHeight="1" x14ac:dyDescent="0.2">
      <c r="A3" s="161">
        <v>1</v>
      </c>
      <c r="B3" t="s">
        <v>228</v>
      </c>
      <c r="C3" s="161">
        <v>0</v>
      </c>
      <c r="D3" s="137" t="s">
        <v>145</v>
      </c>
      <c r="E3" s="232">
        <f>A3*A3+C3</f>
        <v>1</v>
      </c>
      <c r="F3" s="232"/>
      <c r="G3" s="137" t="s">
        <v>145</v>
      </c>
      <c r="H3" s="233">
        <f>8*H5 + 4*I5 + 2*J5 + K5</f>
        <v>1</v>
      </c>
      <c r="I3" s="234"/>
      <c r="J3" s="234"/>
      <c r="K3" s="234"/>
      <c r="L3" s="158">
        <f>8*H5 + 4*I5 + 2*J5 + K5</f>
        <v>1</v>
      </c>
      <c r="M3" s="210" t="s">
        <v>239</v>
      </c>
      <c r="N3" s="211">
        <f>16*D13 + 4*E13 + 1*F13</f>
        <v>0</v>
      </c>
      <c r="O3" s="163" t="s">
        <v>240</v>
      </c>
      <c r="P3" s="163"/>
      <c r="R3" s="51"/>
      <c r="S3" s="51"/>
      <c r="T3" s="20"/>
      <c r="U3" s="51"/>
      <c r="V3" s="51"/>
      <c r="W3" s="51"/>
      <c r="X3" s="51"/>
      <c r="Y3" s="51"/>
      <c r="Z3" s="20"/>
      <c r="AA3" s="51"/>
      <c r="AB3" s="51"/>
      <c r="AC3" s="51"/>
      <c r="AD3" s="51"/>
      <c r="AE3" s="51"/>
      <c r="AF3" s="20"/>
      <c r="AG3" s="51"/>
      <c r="AH3" s="51"/>
      <c r="AI3" s="51"/>
      <c r="AJ3" s="51"/>
      <c r="AK3" s="51"/>
      <c r="AL3" s="20"/>
      <c r="AM3" s="51"/>
      <c r="AN3" s="51"/>
      <c r="AO3" s="51"/>
      <c r="AP3" s="51"/>
      <c r="AQ3" s="51"/>
      <c r="AR3" s="20"/>
      <c r="AS3" s="51"/>
      <c r="AT3" s="51"/>
      <c r="AU3" s="51"/>
      <c r="AV3" s="51"/>
      <c r="AW3" s="51"/>
      <c r="AX3" s="20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</row>
    <row r="4" spans="1:76" ht="14.25" customHeight="1" x14ac:dyDescent="0.2">
      <c r="A4" s="133"/>
      <c r="C4" s="138"/>
      <c r="D4" s="135"/>
      <c r="E4" s="135"/>
      <c r="F4" s="135"/>
      <c r="G4" s="135"/>
      <c r="H4" s="135"/>
      <c r="I4" s="93"/>
      <c r="J4" s="136"/>
      <c r="K4" s="136"/>
      <c r="L4" s="155"/>
      <c r="M4" s="155"/>
      <c r="N4" s="156"/>
      <c r="O4" s="157"/>
      <c r="P4" s="157"/>
      <c r="Q4" s="93"/>
      <c r="R4" s="51"/>
      <c r="S4" s="51"/>
      <c r="T4" s="20"/>
      <c r="U4" s="51"/>
      <c r="V4" s="51"/>
      <c r="W4" s="51"/>
      <c r="X4" s="51"/>
      <c r="Y4" s="51"/>
      <c r="Z4" s="20"/>
      <c r="AA4" s="51"/>
      <c r="AB4" s="51"/>
      <c r="AC4" s="51"/>
      <c r="AD4" s="51"/>
      <c r="AE4" s="51"/>
      <c r="AF4" s="20"/>
      <c r="AG4" s="51"/>
      <c r="AH4" s="51"/>
      <c r="AI4" s="51"/>
      <c r="AJ4" s="51"/>
      <c r="AK4" s="51"/>
      <c r="AL4" s="20"/>
      <c r="AM4" s="51"/>
      <c r="AN4" s="51"/>
      <c r="AO4" s="51"/>
      <c r="AP4" s="51"/>
      <c r="AQ4" s="51"/>
      <c r="AR4" s="20"/>
      <c r="AS4" s="51"/>
      <c r="AT4" s="51"/>
      <c r="AU4" s="51"/>
      <c r="AV4" s="51"/>
      <c r="AW4" s="51"/>
      <c r="AX4" s="20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</row>
    <row r="5" spans="1:76" ht="23.25" customHeight="1" x14ac:dyDescent="0.35">
      <c r="A5" s="139">
        <f>BIN2DEC(C5)</f>
        <v>0</v>
      </c>
      <c r="B5" s="140" t="s">
        <v>226</v>
      </c>
      <c r="C5" s="141">
        <f>VALUE(DEC2BIN(_xlfn.BITAND( _xlfn.BITRSHIFT($E$3, 6), 3)))</f>
        <v>0</v>
      </c>
      <c r="D5" s="141">
        <f>VALUE(DEC2BIN(_xlfn.BITAND( _xlfn.BITRSHIFT($E$3, 4), 3)))</f>
        <v>0</v>
      </c>
      <c r="E5" s="141">
        <f>VALUE(DEC2BIN(_xlfn.BITAND( _xlfn.BITRSHIFT($E$3, 2), 3)))</f>
        <v>0</v>
      </c>
      <c r="F5" s="141">
        <f>VALUE(DEC2BIN(_xlfn.BITAND( _xlfn.BITRSHIFT($E$3, 0), 3)))</f>
        <v>1</v>
      </c>
      <c r="G5" s="137" t="s">
        <v>145</v>
      </c>
      <c r="H5" s="142">
        <f>D6</f>
        <v>0</v>
      </c>
      <c r="I5" s="142">
        <f>E8</f>
        <v>0</v>
      </c>
      <c r="J5" s="142">
        <f>F10</f>
        <v>0</v>
      </c>
      <c r="K5" s="142">
        <f>G12</f>
        <v>1</v>
      </c>
      <c r="L5" s="158"/>
      <c r="M5" s="159"/>
      <c r="N5" s="159"/>
      <c r="O5" s="159"/>
      <c r="P5" s="159"/>
      <c r="Q5" s="93"/>
      <c r="R5" s="51"/>
      <c r="S5" s="51"/>
      <c r="T5" s="20"/>
      <c r="U5" s="51"/>
      <c r="V5" s="51"/>
      <c r="W5" s="51"/>
      <c r="X5" s="51"/>
      <c r="Y5" s="51"/>
      <c r="Z5" s="20"/>
      <c r="AA5" s="51"/>
      <c r="AB5" s="51"/>
      <c r="AC5" s="51"/>
      <c r="AD5" s="51"/>
      <c r="AE5" s="51"/>
      <c r="AF5" s="20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</row>
    <row r="6" spans="1:76" ht="15.75" customHeight="1" thickBot="1" x14ac:dyDescent="0.3">
      <c r="A6" s="143">
        <f>BIN2DEC(C6)</f>
        <v>1</v>
      </c>
      <c r="B6" s="144" t="s">
        <v>227</v>
      </c>
      <c r="C6" s="145">
        <v>1</v>
      </c>
      <c r="D6" s="146">
        <f>IF( $A5 &gt;= $A6, 1, 0)</f>
        <v>0</v>
      </c>
      <c r="E6" s="135"/>
      <c r="F6" s="135"/>
      <c r="G6" s="135"/>
      <c r="H6" s="136"/>
      <c r="I6" s="93"/>
      <c r="J6" s="136"/>
      <c r="K6" s="136"/>
      <c r="L6" s="155"/>
      <c r="M6" s="157"/>
      <c r="N6" s="156"/>
      <c r="O6" s="157"/>
      <c r="P6" s="157"/>
      <c r="Q6" s="93"/>
      <c r="R6" s="51"/>
      <c r="S6" s="51"/>
      <c r="T6" s="20"/>
      <c r="U6" s="51"/>
      <c r="V6" s="51"/>
      <c r="W6" s="51"/>
      <c r="X6" s="51"/>
      <c r="Y6" s="51"/>
      <c r="Z6" s="20"/>
      <c r="AA6" s="51"/>
      <c r="AB6" s="20"/>
      <c r="AC6" s="51"/>
      <c r="AD6" s="51"/>
      <c r="AE6" s="51"/>
      <c r="AF6" s="20"/>
      <c r="AG6" s="51"/>
      <c r="AH6" s="20"/>
      <c r="AI6" s="51"/>
      <c r="AJ6" s="51"/>
      <c r="AK6" s="51"/>
      <c r="AL6" s="51"/>
      <c r="AM6" s="51"/>
      <c r="AN6" s="20"/>
      <c r="AO6" s="51"/>
      <c r="AP6" s="51"/>
      <c r="AQ6" s="51"/>
      <c r="AR6" s="51"/>
      <c r="AS6" s="51"/>
      <c r="AT6" s="20"/>
      <c r="AU6" s="51"/>
      <c r="AV6" s="51"/>
      <c r="AW6" s="51"/>
      <c r="AX6" s="51"/>
      <c r="AY6" s="51"/>
      <c r="AZ6" s="20"/>
      <c r="BA6" s="51"/>
      <c r="BB6" s="51"/>
      <c r="BC6" s="51"/>
      <c r="BD6" s="51"/>
      <c r="BE6" s="51"/>
      <c r="BF6" s="20"/>
      <c r="BG6" s="51"/>
      <c r="BH6" s="51"/>
      <c r="BI6" s="51"/>
      <c r="BJ6" s="51"/>
      <c r="BK6" s="51"/>
      <c r="BL6" s="51"/>
      <c r="BM6" s="51"/>
    </row>
    <row r="7" spans="1:76" ht="14.25" customHeight="1" x14ac:dyDescent="0.25">
      <c r="A7" s="143">
        <f>_xlfn.BITLSHIFT(BIN2DEC(C7), 2) + BIN2DEC(D7)</f>
        <v>0</v>
      </c>
      <c r="C7" s="147">
        <f>VALUE(DEC2BIN( $A5 - $D6*$A6))</f>
        <v>0</v>
      </c>
      <c r="D7" s="148">
        <f>D5</f>
        <v>0</v>
      </c>
      <c r="E7" s="135"/>
      <c r="F7" s="135"/>
      <c r="G7" s="135"/>
      <c r="H7" s="135"/>
      <c r="I7" s="93"/>
      <c r="J7" s="136"/>
      <c r="K7" s="136"/>
      <c r="L7" s="155"/>
      <c r="M7" s="155"/>
      <c r="N7" s="156"/>
      <c r="O7" s="157"/>
      <c r="P7" s="157"/>
      <c r="Q7" s="93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</row>
    <row r="8" spans="1:76" ht="15.75" customHeight="1" thickBot="1" x14ac:dyDescent="0.3">
      <c r="A8" s="143">
        <f>_xlfn.BITLSHIFT(BIN2DEC(C8), 2) + BIN2DEC(D8)</f>
        <v>1</v>
      </c>
      <c r="B8" s="144" t="s">
        <v>227</v>
      </c>
      <c r="C8" s="149">
        <f>H5</f>
        <v>0</v>
      </c>
      <c r="D8" s="150">
        <v>1</v>
      </c>
      <c r="E8" s="146">
        <f>IF( $A7 &gt;= $A8, 1, 0)</f>
        <v>0</v>
      </c>
      <c r="F8" s="135"/>
      <c r="G8" s="135"/>
      <c r="H8" s="135"/>
      <c r="I8" s="136"/>
      <c r="J8" s="136"/>
      <c r="K8" s="136"/>
      <c r="L8" s="155"/>
      <c r="M8" s="155"/>
      <c r="N8" s="157"/>
      <c r="O8" s="157"/>
      <c r="P8" s="157"/>
      <c r="Q8" s="93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</row>
    <row r="9" spans="1:76" ht="13.5" customHeight="1" x14ac:dyDescent="0.25">
      <c r="A9" s="143">
        <f>_xlfn.BITLSHIFT(BIN2DEC(C9), 4) + _xlfn.BITLSHIFT(BIN2DEC(D9), 2) + BIN2DEC(E9)</f>
        <v>0</v>
      </c>
      <c r="C9" s="151">
        <f>VALUE(DEC2BIN( _xlfn.BITAND( _xlfn.BITRSHIFT($A7 - $A8*E8, 2), 3 ) ))</f>
        <v>0</v>
      </c>
      <c r="D9" s="147">
        <f>VALUE(DEC2BIN( _xlfn.BITAND( _xlfn.BITRSHIFT($A7 - $A8*$E8, 0), 3 ) ))</f>
        <v>0</v>
      </c>
      <c r="E9" s="148">
        <f>E5</f>
        <v>0</v>
      </c>
      <c r="F9" s="135"/>
      <c r="G9" s="135"/>
      <c r="H9" s="135"/>
      <c r="I9" s="93"/>
      <c r="J9" s="136"/>
      <c r="K9" s="136"/>
      <c r="L9" s="155"/>
      <c r="M9" s="155"/>
      <c r="N9" s="156"/>
      <c r="O9" s="157"/>
      <c r="P9" s="157"/>
      <c r="Q9" s="93"/>
      <c r="R9" s="51"/>
      <c r="S9" s="51"/>
      <c r="T9" s="20"/>
      <c r="U9" s="20"/>
      <c r="V9" s="20"/>
      <c r="W9" s="51"/>
      <c r="X9" s="51"/>
      <c r="Y9" s="26"/>
      <c r="Z9" s="26"/>
      <c r="AA9" s="26"/>
      <c r="AB9" s="20"/>
      <c r="AC9" s="26"/>
      <c r="AD9" s="51"/>
      <c r="AE9" s="51"/>
      <c r="AF9" s="51"/>
      <c r="AG9" s="51"/>
      <c r="AH9" s="20"/>
      <c r="AI9" s="51"/>
      <c r="AJ9" s="51"/>
      <c r="AK9" s="51"/>
      <c r="AL9" s="51"/>
      <c r="AM9" s="51"/>
      <c r="AN9" s="20"/>
      <c r="AO9" s="51"/>
      <c r="AP9" s="51"/>
      <c r="AQ9" s="51"/>
      <c r="AR9" s="51"/>
      <c r="AS9" s="51"/>
      <c r="AT9" s="20"/>
      <c r="AU9" s="51"/>
      <c r="AV9" s="51"/>
      <c r="AW9" s="51"/>
      <c r="AX9" s="51"/>
      <c r="AY9" s="51"/>
      <c r="AZ9" s="20"/>
      <c r="BA9" s="51"/>
      <c r="BB9" s="51"/>
      <c r="BC9" s="51"/>
      <c r="BD9" s="51"/>
      <c r="BE9" s="51"/>
      <c r="BF9" s="20"/>
      <c r="BG9" s="51"/>
      <c r="BH9" s="51"/>
      <c r="BI9" s="51"/>
      <c r="BJ9" s="51"/>
      <c r="BK9" s="51"/>
      <c r="BL9" s="20"/>
      <c r="BM9" s="51"/>
      <c r="BN9" s="70"/>
      <c r="BO9" s="70"/>
      <c r="BP9" s="70"/>
      <c r="BQ9" s="70"/>
      <c r="BR9" s="22"/>
      <c r="BS9" s="70"/>
      <c r="BT9" s="70"/>
      <c r="BU9" s="70"/>
      <c r="BV9" s="70"/>
      <c r="BW9" s="70"/>
      <c r="BX9" s="22"/>
    </row>
    <row r="10" spans="1:76" ht="15.75" customHeight="1" thickBot="1" x14ac:dyDescent="0.3">
      <c r="A10" s="143">
        <f>_xlfn.BITLSHIFT(BIN2DEC(D10), 2) + BIN2DEC(E10)</f>
        <v>1</v>
      </c>
      <c r="C10" s="144" t="s">
        <v>227</v>
      </c>
      <c r="D10" s="152">
        <f>VALUE(DEC2BIN(H5*2+I5))</f>
        <v>0</v>
      </c>
      <c r="E10" s="150">
        <v>1</v>
      </c>
      <c r="F10" s="146">
        <f>IF( $A9 &gt;= $A10, 1, 0)</f>
        <v>0</v>
      </c>
      <c r="G10" s="135"/>
      <c r="H10" s="135"/>
      <c r="I10" s="93"/>
      <c r="J10" s="136"/>
      <c r="K10" s="136"/>
      <c r="L10" s="155"/>
      <c r="M10" s="155"/>
      <c r="N10" s="156"/>
      <c r="O10" s="157"/>
      <c r="P10" s="157"/>
      <c r="Q10" s="93"/>
      <c r="R10" s="51"/>
      <c r="S10" s="26"/>
      <c r="T10" s="26"/>
      <c r="U10" s="51"/>
      <c r="V10" s="51"/>
      <c r="W10" s="51"/>
      <c r="X10" s="26"/>
      <c r="Y10" s="20"/>
      <c r="Z10" s="20"/>
      <c r="AA10" s="20"/>
      <c r="AB10" s="26"/>
      <c r="AC10" s="51"/>
      <c r="AD10" s="51"/>
      <c r="AE10" s="51"/>
      <c r="AF10" s="51"/>
      <c r="AG10" s="20"/>
      <c r="AH10" s="51"/>
      <c r="AI10" s="20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spans="1:76" ht="14.25" customHeight="1" x14ac:dyDescent="0.25">
      <c r="A11" s="143">
        <f>_xlfn.BITLSHIFT(BIN2DEC(D11), 4) + _xlfn.BITLSHIFT(BIN2DEC(E11), 2) + BIN2DEC(F11)</f>
        <v>1</v>
      </c>
      <c r="C11" s="147"/>
      <c r="D11" s="147">
        <f>VALUE(DEC2BIN( _xlfn.BITAND( _xlfn.BITRSHIFT($A9 - $A10*F10, 2), 3 ) ))</f>
        <v>0</v>
      </c>
      <c r="E11" s="147">
        <f>VALUE(DEC2BIN( _xlfn.BITAND( _xlfn.BITRSHIFT($A9 - $A10*F10, 0), 3 ) ))</f>
        <v>0</v>
      </c>
      <c r="F11" s="148">
        <f>F5</f>
        <v>1</v>
      </c>
      <c r="G11" s="135"/>
      <c r="H11" s="135"/>
      <c r="I11" s="93"/>
      <c r="J11" s="136"/>
      <c r="K11" s="136"/>
      <c r="L11" s="155"/>
      <c r="M11" s="155"/>
      <c r="N11" s="156"/>
      <c r="O11" s="157"/>
      <c r="P11" s="157"/>
      <c r="Q11" s="93"/>
      <c r="R11" s="26"/>
      <c r="S11" s="51"/>
      <c r="T11" s="51"/>
      <c r="U11" s="26"/>
      <c r="V11" s="26"/>
      <c r="W11" s="51"/>
      <c r="X11" s="26"/>
      <c r="Y11" s="26"/>
      <c r="Z11" s="19"/>
      <c r="AA11" s="26"/>
      <c r="AB11" s="26"/>
      <c r="AC11" s="51"/>
      <c r="AD11" s="26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</row>
    <row r="12" spans="1:76" ht="15.75" customHeight="1" thickBot="1" x14ac:dyDescent="0.3">
      <c r="A12" s="143">
        <f>_xlfn.BITLSHIFT(BIN2DEC(D12), 4) + _xlfn.BITLSHIFT(BIN2DEC(E12), 2) + BIN2DEC(F12)</f>
        <v>1</v>
      </c>
      <c r="C12" s="144" t="s">
        <v>227</v>
      </c>
      <c r="D12" s="149">
        <f>H5</f>
        <v>0</v>
      </c>
      <c r="E12" s="153">
        <f>VALUE(DEC2BIN(I5*2+J5))</f>
        <v>0</v>
      </c>
      <c r="F12" s="150">
        <v>1</v>
      </c>
      <c r="G12" s="146">
        <f>IF( $A11 &gt;= $A12, 1, 0)</f>
        <v>1</v>
      </c>
      <c r="H12" s="135"/>
      <c r="I12" s="93"/>
      <c r="J12" s="136"/>
      <c r="K12" s="136"/>
      <c r="L12" s="160"/>
      <c r="M12" s="155"/>
      <c r="N12" s="156"/>
      <c r="O12" s="157"/>
      <c r="P12" s="157"/>
      <c r="Q12" s="93"/>
      <c r="R12" s="19"/>
      <c r="S12" s="51"/>
      <c r="T12" s="51"/>
      <c r="U12" s="51"/>
      <c r="V12" s="20"/>
      <c r="W12" s="51"/>
      <c r="X12" s="20"/>
      <c r="Y12" s="26"/>
      <c r="Z12" s="26"/>
      <c r="AA12" s="26"/>
      <c r="AB12" s="20"/>
      <c r="AC12" s="51"/>
      <c r="AD12" s="20"/>
      <c r="AE12" s="51"/>
      <c r="AF12" s="19"/>
      <c r="AG12" s="51"/>
      <c r="AH12" s="51"/>
      <c r="AI12" s="51"/>
      <c r="AJ12" s="20"/>
      <c r="AK12" s="51"/>
      <c r="AL12" s="26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20"/>
      <c r="BA12" s="51"/>
      <c r="BB12" s="51"/>
      <c r="BC12" s="51"/>
      <c r="BD12" s="51"/>
      <c r="BE12" s="51"/>
      <c r="BF12" s="20"/>
      <c r="BG12" s="51"/>
      <c r="BH12" s="51"/>
      <c r="BI12" s="51"/>
      <c r="BJ12" s="51"/>
      <c r="BK12" s="51"/>
      <c r="BL12" s="20"/>
      <c r="BM12" s="51"/>
      <c r="BN12" s="70"/>
      <c r="BO12" s="70"/>
      <c r="BP12" s="70"/>
      <c r="BQ12" s="70"/>
      <c r="BR12" s="22"/>
      <c r="BS12" s="70"/>
      <c r="BT12" s="70"/>
      <c r="BU12" s="70"/>
      <c r="BV12" s="70"/>
      <c r="BW12" s="70"/>
      <c r="BX12" s="22"/>
    </row>
    <row r="13" spans="1:76" ht="15" customHeight="1" x14ac:dyDescent="0.25">
      <c r="A13" s="154"/>
      <c r="C13" s="147"/>
      <c r="D13" s="147">
        <f>VALUE(DEC2BIN( _xlfn.BITAND( _xlfn.BITRSHIFT($A11 - $A12*$G12, 4), 3 ) ))</f>
        <v>0</v>
      </c>
      <c r="E13" s="147">
        <f>VALUE(DEC2BIN( _xlfn.BITAND( _xlfn.BITRSHIFT($A11 - $A12*$G12, 2), 3 ) ))</f>
        <v>0</v>
      </c>
      <c r="F13" s="147">
        <f>VALUE(DEC2BIN( _xlfn.BITAND( _xlfn.BITRSHIFT($A11 - $A12*$G12, 0), 3 ) ))</f>
        <v>0</v>
      </c>
      <c r="G13" s="135"/>
      <c r="H13" s="135"/>
      <c r="I13" s="93"/>
      <c r="J13" s="136"/>
      <c r="K13" s="136"/>
      <c r="L13" s="155"/>
      <c r="M13" s="155"/>
      <c r="N13" s="13"/>
      <c r="O13" s="157"/>
      <c r="P13" s="157"/>
      <c r="Q13" s="93"/>
      <c r="R13" s="51"/>
      <c r="S13" s="51"/>
      <c r="T13" s="51"/>
      <c r="U13" s="51"/>
      <c r="V13" s="51"/>
      <c r="W13" s="51"/>
      <c r="X13" s="26"/>
      <c r="Y13" s="26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26"/>
      <c r="AK13" s="51"/>
      <c r="AL13" s="26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</row>
    <row r="14" spans="1:76" ht="15" customHeight="1" x14ac:dyDescent="0.2">
      <c r="A14" s="133"/>
      <c r="C14" s="134"/>
      <c r="D14" s="135"/>
      <c r="E14" s="135"/>
      <c r="F14" s="135"/>
      <c r="G14" s="135"/>
      <c r="H14" s="135"/>
      <c r="I14" s="93"/>
      <c r="J14" s="136"/>
      <c r="K14" s="136"/>
      <c r="L14" s="155"/>
      <c r="M14" s="155"/>
      <c r="N14" s="156"/>
      <c r="O14" s="157"/>
      <c r="P14" s="157"/>
      <c r="Q14" s="93"/>
      <c r="R14" s="51"/>
      <c r="S14" s="51"/>
      <c r="T14" s="51"/>
      <c r="U14" s="20"/>
      <c r="V14" s="20"/>
      <c r="W14" s="51"/>
      <c r="X14" s="51"/>
      <c r="Y14" s="26"/>
      <c r="Z14" s="51"/>
      <c r="AA14" s="20"/>
      <c r="AB14" s="20"/>
      <c r="AC14" s="51"/>
      <c r="AD14" s="51"/>
      <c r="AE14" s="51"/>
      <c r="AF14" s="51"/>
      <c r="AG14" s="20"/>
      <c r="AH14" s="20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</row>
    <row r="15" spans="1:76" ht="15" customHeight="1" x14ac:dyDescent="0.2">
      <c r="B15" s="20"/>
      <c r="C15" s="51"/>
      <c r="D15" s="19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</row>
    <row r="16" spans="1:76" ht="15" customHeight="1" x14ac:dyDescent="0.2">
      <c r="B16" s="26"/>
      <c r="C16" s="51"/>
      <c r="D16" s="19"/>
      <c r="E16" s="51"/>
      <c r="F16" s="51"/>
      <c r="G16" s="51"/>
      <c r="H16" s="19"/>
      <c r="I16" s="51"/>
      <c r="J16" s="26"/>
      <c r="K16" s="51"/>
      <c r="L16" s="20"/>
      <c r="M16" s="51"/>
      <c r="N16" s="19"/>
      <c r="O16" s="51"/>
      <c r="P16" s="26"/>
      <c r="Q16" s="51"/>
      <c r="R16" s="20"/>
      <c r="S16" s="51"/>
      <c r="T16" s="19"/>
      <c r="U16" s="51"/>
      <c r="V16" s="26"/>
      <c r="W16" s="51"/>
      <c r="X16" s="20"/>
      <c r="Y16" s="51"/>
      <c r="Z16" s="19"/>
      <c r="AA16" s="51"/>
      <c r="AB16" s="26"/>
      <c r="AC16" s="51"/>
      <c r="AD16" s="20"/>
      <c r="AE16" s="51"/>
      <c r="AF16" s="19"/>
      <c r="AG16" s="51"/>
      <c r="AH16" s="26"/>
      <c r="AI16" s="51"/>
      <c r="AJ16" s="20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</row>
    <row r="17" spans="2:65" ht="15" customHeight="1" x14ac:dyDescent="0.2">
      <c r="B17" s="51"/>
      <c r="C17" s="51"/>
      <c r="D17" s="51"/>
      <c r="E17" s="51"/>
      <c r="F17" s="51"/>
      <c r="G17" s="51"/>
      <c r="H17" s="51"/>
      <c r="I17" s="51"/>
      <c r="J17" s="26"/>
      <c r="K17" s="51"/>
      <c r="L17" s="26"/>
      <c r="M17" s="51"/>
      <c r="N17" s="51"/>
      <c r="O17" s="51"/>
      <c r="P17" s="26"/>
      <c r="Q17" s="51"/>
      <c r="R17" s="26"/>
      <c r="S17" s="51"/>
      <c r="T17" s="51"/>
      <c r="U17" s="51"/>
      <c r="V17" s="26"/>
      <c r="W17" s="51"/>
      <c r="X17" s="26"/>
      <c r="Y17" s="51"/>
      <c r="Z17" s="51"/>
      <c r="AA17" s="51"/>
      <c r="AB17" s="26"/>
      <c r="AC17" s="51"/>
      <c r="AD17" s="26"/>
      <c r="AE17" s="51"/>
      <c r="AF17" s="51"/>
      <c r="AG17" s="51"/>
      <c r="AH17" s="26"/>
      <c r="AI17" s="51"/>
      <c r="AJ17" s="26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</row>
    <row r="18" spans="2:65" ht="15" customHeight="1" x14ac:dyDescent="0.2">
      <c r="B18" s="51"/>
      <c r="C18" s="51"/>
      <c r="D18" s="51"/>
      <c r="E18" s="51"/>
      <c r="F18" s="51"/>
      <c r="G18" s="51"/>
      <c r="H18" s="51"/>
      <c r="I18" s="51"/>
      <c r="J18" s="19"/>
      <c r="K18" s="51"/>
      <c r="L18" s="51"/>
      <c r="M18" s="51"/>
      <c r="N18" s="51"/>
      <c r="O18" s="51"/>
      <c r="P18" s="19"/>
      <c r="Q18" s="51"/>
      <c r="R18" s="51"/>
      <c r="S18" s="51"/>
      <c r="T18" s="51"/>
      <c r="U18" s="51"/>
      <c r="V18" s="19"/>
      <c r="W18" s="51"/>
      <c r="X18" s="51"/>
      <c r="Y18" s="51"/>
      <c r="Z18" s="51"/>
      <c r="AA18" s="51"/>
      <c r="AB18" s="19"/>
      <c r="AC18" s="51"/>
      <c r="AD18" s="51"/>
      <c r="AE18" s="51"/>
      <c r="AF18" s="51"/>
      <c r="AG18" s="51"/>
      <c r="AH18" s="19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</row>
    <row r="19" spans="2:65" ht="15" customHeight="1" x14ac:dyDescent="0.2">
      <c r="B19" s="26"/>
      <c r="C19" s="26"/>
      <c r="D19" s="26"/>
      <c r="E19" s="26"/>
      <c r="F19" s="26"/>
      <c r="G19" s="26"/>
      <c r="H19" s="20"/>
      <c r="I19" s="51"/>
      <c r="J19" s="19"/>
      <c r="K19" s="51"/>
      <c r="L19" s="51"/>
      <c r="M19" s="51"/>
      <c r="N19" s="20"/>
      <c r="O19" s="51"/>
      <c r="P19" s="19"/>
      <c r="Q19" s="51"/>
      <c r="R19" s="51"/>
      <c r="S19" s="51"/>
      <c r="T19" s="20"/>
      <c r="U19" s="51"/>
      <c r="V19" s="19"/>
      <c r="W19" s="51"/>
      <c r="X19" s="51"/>
      <c r="Y19" s="51"/>
      <c r="Z19" s="20"/>
      <c r="AA19" s="51"/>
      <c r="AB19" s="19"/>
      <c r="AC19" s="51"/>
      <c r="AD19" s="51"/>
      <c r="AE19" s="51"/>
      <c r="AF19" s="20"/>
      <c r="AG19" s="51"/>
      <c r="AH19" s="19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20"/>
      <c r="AY19" s="20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</row>
    <row r="20" spans="2:65" ht="12" customHeight="1" x14ac:dyDescent="0.2">
      <c r="B20" s="26"/>
      <c r="C20" s="26"/>
      <c r="D20" s="26"/>
      <c r="E20" s="26"/>
      <c r="F20" s="26"/>
      <c r="G20" s="26"/>
      <c r="H20" s="26"/>
      <c r="I20" s="51"/>
      <c r="J20" s="19"/>
      <c r="K20" s="51"/>
      <c r="L20" s="51"/>
      <c r="M20" s="51"/>
      <c r="N20" s="26"/>
      <c r="O20" s="51"/>
      <c r="P20" s="19"/>
      <c r="Q20" s="51"/>
      <c r="R20" s="51"/>
      <c r="S20" s="51"/>
      <c r="T20" s="26"/>
      <c r="U20" s="51"/>
      <c r="V20" s="19"/>
      <c r="W20" s="51"/>
      <c r="X20" s="51"/>
      <c r="Y20" s="51"/>
      <c r="Z20" s="26"/>
      <c r="AA20" s="51"/>
      <c r="AB20" s="19"/>
      <c r="AC20" s="51"/>
      <c r="AD20" s="51"/>
      <c r="AE20" s="51"/>
      <c r="AF20" s="26"/>
      <c r="AG20" s="51"/>
      <c r="AH20" s="19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</row>
    <row r="21" spans="2:65" ht="12" customHeight="1" x14ac:dyDescent="0.2">
      <c r="B21" s="26"/>
      <c r="C21" s="26"/>
      <c r="D21" s="26"/>
      <c r="E21" s="26"/>
      <c r="F21" s="26"/>
      <c r="G21" s="26"/>
      <c r="H21" s="20"/>
      <c r="I21" s="26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123"/>
      <c r="AX21" s="51"/>
      <c r="AY21" s="26"/>
      <c r="AZ21" s="51"/>
      <c r="BA21" s="20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</row>
    <row r="22" spans="2:65" ht="12" customHeight="1" x14ac:dyDescent="0.2">
      <c r="B22" s="26"/>
      <c r="C22" s="26"/>
      <c r="D22" s="26"/>
      <c r="E22" s="26"/>
      <c r="F22" s="26"/>
      <c r="G22" s="26"/>
      <c r="H22" s="26"/>
      <c r="I22" s="26"/>
      <c r="J22" s="51"/>
      <c r="K22" s="51"/>
      <c r="L22" s="51"/>
      <c r="M22" s="51"/>
      <c r="N22" s="51"/>
      <c r="O22" s="26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26"/>
      <c r="AB22" s="51"/>
      <c r="AC22" s="51"/>
      <c r="AD22" s="51"/>
      <c r="AE22" s="51"/>
      <c r="AF22" s="26"/>
      <c r="AG22" s="26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26"/>
      <c r="AZ22" s="51"/>
      <c r="BA22" s="26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</row>
    <row r="23" spans="2:65" ht="12" customHeight="1" x14ac:dyDescent="0.2">
      <c r="B23" s="26"/>
      <c r="C23" s="26"/>
      <c r="D23" s="26"/>
      <c r="E23" s="26"/>
      <c r="F23" s="26"/>
      <c r="G23" s="26"/>
      <c r="H23" s="19"/>
      <c r="I23" s="26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19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</row>
    <row r="24" spans="2:65" ht="12" customHeight="1" x14ac:dyDescent="0.2">
      <c r="B24" s="26"/>
      <c r="C24" s="26"/>
      <c r="D24" s="26"/>
      <c r="E24" s="26"/>
      <c r="F24" s="26"/>
      <c r="G24" s="26"/>
      <c r="H24" s="26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26"/>
      <c r="AK24" s="51"/>
      <c r="AL24" s="51"/>
      <c r="AM24" s="51"/>
      <c r="AN24" s="51"/>
      <c r="AO24" s="51"/>
      <c r="AP24" s="26"/>
      <c r="AQ24" s="51"/>
      <c r="AR24" s="51"/>
      <c r="AS24" s="51"/>
      <c r="AT24" s="51"/>
      <c r="AU24" s="51"/>
      <c r="AV24" s="51"/>
      <c r="AW24" s="20"/>
      <c r="AX24" s="51"/>
      <c r="AY24" s="19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</row>
    <row r="25" spans="2:65" ht="12" customHeight="1" x14ac:dyDescent="0.2">
      <c r="B25" s="26"/>
      <c r="C25" s="26"/>
      <c r="D25" s="26"/>
      <c r="E25" s="26"/>
      <c r="F25" s="26"/>
      <c r="G25" s="26"/>
      <c r="H25" s="26"/>
      <c r="I25" s="51"/>
      <c r="J25" s="51"/>
      <c r="K25" s="51"/>
      <c r="L25" s="51"/>
      <c r="M25" s="51"/>
      <c r="N25" s="51"/>
      <c r="O25" s="20"/>
      <c r="P25" s="20"/>
      <c r="Q25" s="51"/>
      <c r="R25" s="51"/>
      <c r="S25" s="51"/>
      <c r="T25" s="51"/>
      <c r="U25" s="20"/>
      <c r="V25" s="20"/>
      <c r="W25" s="51"/>
      <c r="X25" s="51"/>
      <c r="Y25" s="51"/>
      <c r="Z25" s="51"/>
      <c r="AA25" s="20"/>
      <c r="AB25" s="20"/>
      <c r="AC25" s="51"/>
      <c r="AD25" s="51"/>
      <c r="AE25" s="51"/>
      <c r="AF25" s="51"/>
      <c r="AG25" s="20"/>
      <c r="AH25" s="20"/>
      <c r="AI25" s="51"/>
      <c r="AJ25" s="51"/>
      <c r="AK25" s="51"/>
      <c r="AL25" s="51"/>
      <c r="AM25" s="20"/>
      <c r="AN25" s="20"/>
      <c r="AO25" s="51"/>
      <c r="AP25" s="51"/>
      <c r="AQ25" s="51"/>
      <c r="AR25" s="51"/>
      <c r="AS25" s="51"/>
      <c r="AT25" s="51"/>
      <c r="AU25" s="51"/>
      <c r="AV25" s="51"/>
      <c r="AW25" s="26"/>
      <c r="AX25" s="51"/>
      <c r="AY25" s="19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</row>
    <row r="26" spans="2:65" ht="12" customHeight="1" x14ac:dyDescent="0.2">
      <c r="B26" s="26"/>
      <c r="C26" s="26"/>
      <c r="D26" s="26"/>
      <c r="E26" s="26"/>
      <c r="F26" s="26"/>
      <c r="G26" s="26"/>
      <c r="H26" s="26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</row>
    <row r="27" spans="2:65" ht="12" customHeight="1" x14ac:dyDescent="0.2">
      <c r="B27" s="26"/>
      <c r="C27" s="26"/>
      <c r="D27" s="26"/>
      <c r="E27" s="26"/>
      <c r="F27" s="26"/>
      <c r="G27" s="26"/>
      <c r="H27" s="26"/>
      <c r="I27" s="51"/>
      <c r="J27" s="51"/>
      <c r="K27" s="51"/>
      <c r="L27" s="51"/>
      <c r="M27" s="51"/>
      <c r="N27" s="19"/>
      <c r="O27" s="51"/>
      <c r="P27" s="26"/>
      <c r="Q27" s="51"/>
      <c r="R27" s="20"/>
      <c r="S27" s="51"/>
      <c r="T27" s="19"/>
      <c r="U27" s="51"/>
      <c r="V27" s="26"/>
      <c r="W27" s="51"/>
      <c r="X27" s="20"/>
      <c r="Y27" s="51"/>
      <c r="Z27" s="19"/>
      <c r="AA27" s="51"/>
      <c r="AB27" s="26"/>
      <c r="AC27" s="51"/>
      <c r="AD27" s="20"/>
      <c r="AE27" s="51"/>
      <c r="AF27" s="19"/>
      <c r="AG27" s="51"/>
      <c r="AH27" s="26"/>
      <c r="AI27" s="51"/>
      <c r="AJ27" s="20"/>
      <c r="AK27" s="51"/>
      <c r="AL27" s="19"/>
      <c r="AM27" s="51"/>
      <c r="AN27" s="26"/>
      <c r="AO27" s="51"/>
      <c r="AP27" s="20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</row>
    <row r="28" spans="2:65" ht="12" customHeight="1" x14ac:dyDescent="0.2">
      <c r="B28" s="26"/>
      <c r="C28" s="26"/>
      <c r="D28" s="26"/>
      <c r="E28" s="26"/>
      <c r="F28" s="26"/>
      <c r="G28" s="26"/>
      <c r="H28" s="26"/>
      <c r="I28" s="51"/>
      <c r="J28" s="51"/>
      <c r="K28" s="51"/>
      <c r="L28" s="51"/>
      <c r="M28" s="51"/>
      <c r="N28" s="51"/>
      <c r="O28" s="51"/>
      <c r="P28" s="26"/>
      <c r="Q28" s="51"/>
      <c r="R28" s="26"/>
      <c r="S28" s="51"/>
      <c r="T28" s="51"/>
      <c r="U28" s="51"/>
      <c r="V28" s="26"/>
      <c r="W28" s="51"/>
      <c r="X28" s="26"/>
      <c r="Y28" s="51"/>
      <c r="Z28" s="51"/>
      <c r="AA28" s="51"/>
      <c r="AB28" s="26"/>
      <c r="AC28" s="51"/>
      <c r="AD28" s="26"/>
      <c r="AE28" s="51"/>
      <c r="AF28" s="51"/>
      <c r="AG28" s="51"/>
      <c r="AH28" s="26"/>
      <c r="AI28" s="51"/>
      <c r="AJ28" s="26"/>
      <c r="AK28" s="51"/>
      <c r="AL28" s="51"/>
      <c r="AM28" s="51"/>
      <c r="AN28" s="26"/>
      <c r="AO28" s="51"/>
      <c r="AP28" s="26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</row>
    <row r="29" spans="2:65" ht="12" customHeight="1" x14ac:dyDescent="0.2">
      <c r="B29" s="26"/>
      <c r="C29" s="26"/>
      <c r="D29" s="26"/>
      <c r="E29" s="26"/>
      <c r="F29" s="26"/>
      <c r="G29" s="26"/>
      <c r="H29" s="26"/>
      <c r="I29" s="51"/>
      <c r="J29" s="51"/>
      <c r="K29" s="51"/>
      <c r="L29" s="51"/>
      <c r="M29" s="51"/>
      <c r="N29" s="51"/>
      <c r="O29" s="51"/>
      <c r="P29" s="19"/>
      <c r="Q29" s="51"/>
      <c r="R29" s="51"/>
      <c r="S29" s="51"/>
      <c r="T29" s="51"/>
      <c r="U29" s="51"/>
      <c r="V29" s="19"/>
      <c r="W29" s="51"/>
      <c r="X29" s="51"/>
      <c r="Y29" s="51"/>
      <c r="Z29" s="51"/>
      <c r="AA29" s="51"/>
      <c r="AB29" s="19"/>
      <c r="AC29" s="51"/>
      <c r="AD29" s="51"/>
      <c r="AE29" s="51"/>
      <c r="AF29" s="51"/>
      <c r="AG29" s="51"/>
      <c r="AH29" s="19"/>
      <c r="AI29" s="51"/>
      <c r="AJ29" s="51"/>
      <c r="AK29" s="51"/>
      <c r="AL29" s="51"/>
      <c r="AM29" s="51"/>
      <c r="AN29" s="19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</row>
    <row r="30" spans="2:65" ht="12" customHeight="1" x14ac:dyDescent="0.2">
      <c r="B30" s="26"/>
      <c r="C30" s="26"/>
      <c r="D30" s="26"/>
      <c r="E30" s="26"/>
      <c r="F30" s="26"/>
      <c r="G30" s="26"/>
      <c r="H30" s="26"/>
      <c r="I30" s="51"/>
      <c r="J30" s="51"/>
      <c r="K30" s="51"/>
      <c r="L30" s="51"/>
      <c r="M30" s="51"/>
      <c r="N30" s="20"/>
      <c r="O30" s="51"/>
      <c r="P30" s="19"/>
      <c r="Q30" s="51"/>
      <c r="R30" s="51"/>
      <c r="S30" s="51"/>
      <c r="T30" s="20"/>
      <c r="U30" s="51"/>
      <c r="V30" s="19"/>
      <c r="W30" s="51"/>
      <c r="X30" s="51"/>
      <c r="Y30" s="51"/>
      <c r="Z30" s="20"/>
      <c r="AA30" s="51"/>
      <c r="AB30" s="19"/>
      <c r="AC30" s="51"/>
      <c r="AD30" s="51"/>
      <c r="AE30" s="51"/>
      <c r="AF30" s="20"/>
      <c r="AG30" s="51"/>
      <c r="AH30" s="19"/>
      <c r="AI30" s="51"/>
      <c r="AJ30" s="51"/>
      <c r="AK30" s="51"/>
      <c r="AL30" s="20"/>
      <c r="AM30" s="51"/>
      <c r="AN30" s="19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</row>
    <row r="31" spans="2:65" ht="12" customHeight="1" x14ac:dyDescent="0.2">
      <c r="B31" s="26"/>
      <c r="C31" s="26"/>
      <c r="D31" s="26"/>
      <c r="E31" s="26"/>
      <c r="F31" s="26"/>
      <c r="G31" s="26"/>
      <c r="H31" s="26"/>
      <c r="I31" s="51"/>
      <c r="J31" s="51"/>
      <c r="K31" s="51"/>
      <c r="L31" s="51"/>
      <c r="M31" s="51"/>
      <c r="N31" s="26"/>
      <c r="O31" s="51"/>
      <c r="P31" s="19"/>
      <c r="Q31" s="51"/>
      <c r="R31" s="51"/>
      <c r="S31" s="51"/>
      <c r="T31" s="26"/>
      <c r="U31" s="51"/>
      <c r="V31" s="19"/>
      <c r="W31" s="51"/>
      <c r="X31" s="51"/>
      <c r="Y31" s="51"/>
      <c r="Z31" s="26"/>
      <c r="AA31" s="51"/>
      <c r="AB31" s="19"/>
      <c r="AC31" s="51"/>
      <c r="AD31" s="51"/>
      <c r="AE31" s="51"/>
      <c r="AF31" s="26"/>
      <c r="AG31" s="51"/>
      <c r="AH31" s="19"/>
      <c r="AI31" s="51"/>
      <c r="AJ31" s="51"/>
      <c r="AK31" s="51"/>
      <c r="AL31" s="26"/>
      <c r="AM31" s="51"/>
      <c r="AN31" s="19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</row>
    <row r="32" spans="2:65" ht="12" customHeight="1" x14ac:dyDescent="0.2">
      <c r="B32" s="26"/>
      <c r="C32" s="26"/>
      <c r="D32" s="26"/>
      <c r="E32" s="26"/>
      <c r="F32" s="26"/>
      <c r="G32" s="26"/>
      <c r="H32" s="26"/>
      <c r="I32" s="51"/>
      <c r="J32" s="51"/>
      <c r="K32" s="51"/>
      <c r="L32" s="51"/>
      <c r="M32" s="26"/>
      <c r="N32" s="20"/>
      <c r="O32" s="26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</row>
    <row r="33" spans="2:65" ht="12" customHeight="1" x14ac:dyDescent="0.2">
      <c r="B33" s="26"/>
      <c r="C33" s="26"/>
      <c r="D33" s="26"/>
      <c r="E33" s="26"/>
      <c r="F33" s="26"/>
      <c r="G33" s="26"/>
      <c r="H33" s="26"/>
      <c r="I33" s="51"/>
      <c r="J33" s="51"/>
      <c r="K33" s="51"/>
      <c r="L33" s="51"/>
      <c r="M33" s="26"/>
      <c r="N33" s="26"/>
      <c r="O33" s="26"/>
      <c r="P33" s="51"/>
      <c r="Q33" s="51"/>
      <c r="R33" s="51"/>
      <c r="S33" s="51"/>
      <c r="T33" s="51"/>
      <c r="U33" s="26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26"/>
      <c r="AN33" s="51"/>
      <c r="AO33" s="51"/>
      <c r="AP33" s="51"/>
      <c r="AQ33" s="51"/>
      <c r="AR33" s="51"/>
      <c r="AS33" s="26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</row>
    <row r="34" spans="2:65" ht="12" customHeight="1" x14ac:dyDescent="0.2">
      <c r="B34" s="26"/>
      <c r="C34" s="26"/>
      <c r="D34" s="26"/>
      <c r="E34" s="26"/>
      <c r="F34" s="26"/>
      <c r="G34" s="26"/>
      <c r="H34" s="26"/>
      <c r="I34" s="51"/>
      <c r="J34" s="51"/>
      <c r="K34" s="51"/>
      <c r="L34" s="51"/>
      <c r="M34" s="26"/>
      <c r="N34" s="19"/>
      <c r="O34" s="26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</row>
    <row r="35" spans="2:65" ht="12" customHeight="1" x14ac:dyDescent="0.2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26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</row>
    <row r="36" spans="2:65" ht="12" customHeight="1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20"/>
      <c r="V36" s="20"/>
      <c r="W36" s="51"/>
      <c r="X36" s="51"/>
      <c r="Y36" s="51"/>
      <c r="Z36" s="51"/>
      <c r="AA36" s="20"/>
      <c r="AB36" s="20"/>
      <c r="AC36" s="51"/>
      <c r="AD36" s="51"/>
      <c r="AE36" s="51"/>
      <c r="AF36" s="51"/>
      <c r="AG36" s="20"/>
      <c r="AH36" s="20"/>
      <c r="AI36" s="51"/>
      <c r="AJ36" s="51"/>
      <c r="AK36" s="51"/>
      <c r="AL36" s="51"/>
      <c r="AM36" s="20"/>
      <c r="AN36" s="20"/>
      <c r="AO36" s="51"/>
      <c r="AP36" s="51"/>
      <c r="AQ36" s="51"/>
      <c r="AR36" s="51"/>
      <c r="AS36" s="20"/>
      <c r="AT36" s="20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</row>
    <row r="37" spans="2:65" ht="12" customHeight="1" x14ac:dyDescent="0.2"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</row>
    <row r="38" spans="2:65" ht="12" customHeight="1" x14ac:dyDescent="0.2"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123"/>
      <c r="U38" s="51"/>
      <c r="V38" s="26"/>
      <c r="W38" s="51"/>
      <c r="X38" s="20"/>
      <c r="Y38" s="51"/>
      <c r="Z38" s="123"/>
      <c r="AA38" s="51"/>
      <c r="AB38" s="26"/>
      <c r="AC38" s="51"/>
      <c r="AD38" s="20"/>
      <c r="AE38" s="51"/>
      <c r="AF38" s="123"/>
      <c r="AG38" s="51"/>
      <c r="AH38" s="26"/>
      <c r="AI38" s="51"/>
      <c r="AJ38" s="20"/>
      <c r="AK38" s="51"/>
      <c r="AL38" s="123"/>
      <c r="AM38" s="51"/>
      <c r="AN38" s="26"/>
      <c r="AO38" s="51"/>
      <c r="AP38" s="20"/>
      <c r="AQ38" s="51"/>
      <c r="AR38" s="123"/>
      <c r="AS38" s="51"/>
      <c r="AT38" s="26"/>
      <c r="AU38" s="51"/>
      <c r="AV38" s="20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</row>
    <row r="39" spans="2:65" ht="12" customHeight="1" x14ac:dyDescent="0.2"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26"/>
      <c r="W39" s="51"/>
      <c r="X39" s="26"/>
      <c r="Y39" s="51"/>
      <c r="Z39" s="51"/>
      <c r="AA39" s="51"/>
      <c r="AB39" s="26"/>
      <c r="AC39" s="51"/>
      <c r="AD39" s="26"/>
      <c r="AE39" s="51"/>
      <c r="AF39" s="51"/>
      <c r="AG39" s="51"/>
      <c r="AH39" s="26"/>
      <c r="AI39" s="51"/>
      <c r="AJ39" s="26"/>
      <c r="AK39" s="51"/>
      <c r="AL39" s="51"/>
      <c r="AM39" s="51"/>
      <c r="AN39" s="26"/>
      <c r="AO39" s="51"/>
      <c r="AP39" s="26"/>
      <c r="AQ39" s="51"/>
      <c r="AR39" s="51"/>
      <c r="AS39" s="51"/>
      <c r="AT39" s="26"/>
      <c r="AU39" s="51"/>
      <c r="AV39" s="26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</row>
    <row r="40" spans="2:65" ht="12" customHeight="1" x14ac:dyDescent="0.2"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19"/>
      <c r="W40" s="51"/>
      <c r="X40" s="51"/>
      <c r="Y40" s="51"/>
      <c r="Z40" s="51"/>
      <c r="AA40" s="51"/>
      <c r="AB40" s="19"/>
      <c r="AC40" s="51"/>
      <c r="AD40" s="51"/>
      <c r="AE40" s="51"/>
      <c r="AF40" s="51"/>
      <c r="AG40" s="51"/>
      <c r="AH40" s="19"/>
      <c r="AI40" s="51"/>
      <c r="AJ40" s="51"/>
      <c r="AK40" s="51"/>
      <c r="AL40" s="51"/>
      <c r="AM40" s="51"/>
      <c r="AN40" s="19"/>
      <c r="AO40" s="51"/>
      <c r="AP40" s="51"/>
      <c r="AQ40" s="51"/>
      <c r="AR40" s="51"/>
      <c r="AS40" s="51"/>
      <c r="AT40" s="19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</row>
    <row r="41" spans="2:65" ht="12" customHeight="1" x14ac:dyDescent="0.2"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20"/>
      <c r="U41" s="51"/>
      <c r="V41" s="19"/>
      <c r="W41" s="51"/>
      <c r="X41" s="51"/>
      <c r="Y41" s="51"/>
      <c r="Z41" s="20"/>
      <c r="AA41" s="51"/>
      <c r="AB41" s="19"/>
      <c r="AC41" s="51"/>
      <c r="AD41" s="51"/>
      <c r="AE41" s="51"/>
      <c r="AF41" s="20"/>
      <c r="AG41" s="51"/>
      <c r="AH41" s="19"/>
      <c r="AI41" s="51"/>
      <c r="AJ41" s="51"/>
      <c r="AK41" s="51"/>
      <c r="AL41" s="20"/>
      <c r="AM41" s="51"/>
      <c r="AN41" s="19"/>
      <c r="AO41" s="51"/>
      <c r="AP41" s="51"/>
      <c r="AQ41" s="51"/>
      <c r="AR41" s="20"/>
      <c r="AS41" s="51"/>
      <c r="AT41" s="19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</row>
    <row r="42" spans="2:65" ht="12" customHeight="1" x14ac:dyDescent="0.2"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26"/>
      <c r="U42" s="51"/>
      <c r="V42" s="19"/>
      <c r="W42" s="51"/>
      <c r="X42" s="51"/>
      <c r="Y42" s="51"/>
      <c r="Z42" s="26"/>
      <c r="AA42" s="51"/>
      <c r="AB42" s="19"/>
      <c r="AC42" s="51"/>
      <c r="AD42" s="51"/>
      <c r="AE42" s="51"/>
      <c r="AF42" s="26"/>
      <c r="AG42" s="51"/>
      <c r="AH42" s="19"/>
      <c r="AI42" s="51"/>
      <c r="AJ42" s="51"/>
      <c r="AK42" s="51"/>
      <c r="AL42" s="26"/>
      <c r="AM42" s="51"/>
      <c r="AN42" s="19"/>
      <c r="AO42" s="51"/>
      <c r="AP42" s="51"/>
      <c r="AQ42" s="51"/>
      <c r="AR42" s="26"/>
      <c r="AS42" s="51"/>
      <c r="AT42" s="19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</row>
    <row r="43" spans="2:65" ht="12" customHeight="1" x14ac:dyDescent="0.2">
      <c r="C43" s="51"/>
      <c r="D43" s="46"/>
      <c r="E43" s="46"/>
      <c r="F43" s="46"/>
      <c r="G43" s="46"/>
      <c r="H43" s="46"/>
      <c r="I43" s="46"/>
      <c r="J43" s="46"/>
      <c r="K43" s="51"/>
      <c r="L43" s="51"/>
      <c r="M43" s="51"/>
      <c r="N43" s="51"/>
      <c r="O43" s="51"/>
      <c r="P43" s="51"/>
      <c r="Q43" s="51"/>
      <c r="R43" s="51"/>
      <c r="S43" s="26"/>
      <c r="T43" s="20"/>
      <c r="U43" s="26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</row>
    <row r="44" spans="2:65" ht="12" customHeight="1" x14ac:dyDescent="0.2">
      <c r="C44" s="26"/>
      <c r="D44" s="49"/>
      <c r="E44" s="20"/>
      <c r="F44" s="20"/>
      <c r="G44" s="20"/>
      <c r="H44" s="21"/>
      <c r="I44" s="21"/>
      <c r="J44" s="21"/>
      <c r="K44" s="26"/>
      <c r="L44" s="51"/>
      <c r="M44" s="51"/>
      <c r="N44" s="51"/>
      <c r="O44" s="51"/>
      <c r="P44" s="51"/>
      <c r="Q44" s="51"/>
      <c r="R44" s="51"/>
      <c r="S44" s="26"/>
      <c r="T44" s="26"/>
      <c r="U44" s="26"/>
      <c r="V44" s="51"/>
      <c r="W44" s="51"/>
      <c r="X44" s="51"/>
      <c r="Y44" s="51"/>
      <c r="Z44" s="51"/>
      <c r="AA44" s="26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26"/>
      <c r="AZ44" s="51"/>
      <c r="BA44" s="51"/>
      <c r="BB44" s="51"/>
      <c r="BC44" s="51"/>
      <c r="BD44" s="51"/>
      <c r="BE44" s="26"/>
      <c r="BF44" s="51"/>
      <c r="BG44" s="51"/>
      <c r="BH44" s="51"/>
      <c r="BI44" s="51"/>
      <c r="BJ44" s="51"/>
      <c r="BK44" s="51"/>
      <c r="BL44" s="51"/>
      <c r="BM44" s="51"/>
    </row>
    <row r="45" spans="2:65" ht="12" customHeight="1" x14ac:dyDescent="0.2">
      <c r="C45" s="26"/>
      <c r="D45" s="49"/>
      <c r="E45" s="20"/>
      <c r="F45" s="20"/>
      <c r="G45" s="20"/>
      <c r="H45" s="21"/>
      <c r="I45" s="21"/>
      <c r="J45" s="21"/>
      <c r="K45" s="26"/>
      <c r="L45" s="51"/>
      <c r="M45" s="51"/>
      <c r="N45" s="51"/>
      <c r="O45" s="51"/>
      <c r="P45" s="51"/>
      <c r="Q45" s="51"/>
      <c r="R45" s="51"/>
      <c r="S45" s="26"/>
      <c r="T45" s="19"/>
      <c r="U45" s="26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</row>
    <row r="46" spans="2:65" ht="12" customHeight="1" x14ac:dyDescent="0.2">
      <c r="C46" s="26"/>
      <c r="D46" s="49"/>
      <c r="E46" s="20"/>
      <c r="F46" s="20"/>
      <c r="G46" s="20"/>
      <c r="H46" s="21"/>
      <c r="I46" s="21"/>
      <c r="J46" s="21"/>
      <c r="K46" s="26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26"/>
      <c r="BC46" s="51"/>
      <c r="BD46" s="51"/>
      <c r="BE46" s="51"/>
      <c r="BF46" s="51"/>
      <c r="BG46" s="51"/>
      <c r="BH46" s="26"/>
      <c r="BI46" s="51"/>
      <c r="BJ46" s="51"/>
      <c r="BK46" s="51"/>
      <c r="BL46" s="51"/>
      <c r="BM46" s="51"/>
    </row>
    <row r="47" spans="2:65" ht="12" customHeight="1" x14ac:dyDescent="0.2">
      <c r="C47" s="26"/>
      <c r="D47" s="49"/>
      <c r="E47" s="20"/>
      <c r="F47" s="20"/>
      <c r="G47" s="20"/>
      <c r="H47" s="21"/>
      <c r="I47" s="21"/>
      <c r="J47" s="21"/>
      <c r="K47" s="26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20"/>
      <c r="AB47" s="20"/>
      <c r="AC47" s="51"/>
      <c r="AD47" s="51"/>
      <c r="AE47" s="51"/>
      <c r="AF47" s="51"/>
      <c r="AG47" s="20"/>
      <c r="AH47" s="20"/>
      <c r="AI47" s="51"/>
      <c r="AJ47" s="51"/>
      <c r="AK47" s="51"/>
      <c r="AL47" s="51"/>
      <c r="AM47" s="20"/>
      <c r="AN47" s="20"/>
      <c r="AO47" s="51"/>
      <c r="AP47" s="51"/>
      <c r="AQ47" s="51"/>
      <c r="AR47" s="51"/>
      <c r="AS47" s="20"/>
      <c r="AT47" s="20"/>
      <c r="AU47" s="51"/>
      <c r="AV47" s="51"/>
      <c r="AW47" s="51"/>
      <c r="AX47" s="51"/>
      <c r="AY47" s="20"/>
      <c r="AZ47" s="20"/>
      <c r="BA47" s="51"/>
      <c r="BB47" s="51"/>
      <c r="BC47" s="51"/>
      <c r="BD47" s="51"/>
      <c r="BE47" s="20"/>
      <c r="BF47" s="20"/>
      <c r="BG47" s="51"/>
      <c r="BH47" s="51"/>
      <c r="BI47" s="51"/>
      <c r="BJ47" s="51"/>
      <c r="BK47" s="51"/>
      <c r="BL47" s="51"/>
      <c r="BM47" s="51"/>
    </row>
    <row r="48" spans="2:65" ht="12" customHeight="1" x14ac:dyDescent="0.2">
      <c r="C48" s="26"/>
      <c r="D48" s="49"/>
      <c r="E48" s="20"/>
      <c r="F48" s="20"/>
      <c r="G48" s="20"/>
      <c r="H48" s="21"/>
      <c r="I48" s="21"/>
      <c r="J48" s="21"/>
      <c r="K48" s="26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</row>
    <row r="49" spans="3:73" ht="12" customHeight="1" x14ac:dyDescent="0.2">
      <c r="C49" s="26"/>
      <c r="D49" s="49"/>
      <c r="E49" s="20"/>
      <c r="F49" s="20"/>
      <c r="G49" s="20"/>
      <c r="H49" s="21"/>
      <c r="I49" s="21"/>
      <c r="J49" s="21"/>
      <c r="K49" s="26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123"/>
      <c r="AA49" s="51"/>
      <c r="AB49" s="26"/>
      <c r="AC49" s="51"/>
      <c r="AD49" s="20"/>
      <c r="AE49" s="51"/>
      <c r="AF49" s="123"/>
      <c r="AG49" s="51"/>
      <c r="AH49" s="26"/>
      <c r="AI49" s="51"/>
      <c r="AJ49" s="20"/>
      <c r="AK49" s="51"/>
      <c r="AL49" s="123"/>
      <c r="AM49" s="51"/>
      <c r="AN49" s="26"/>
      <c r="AO49" s="51"/>
      <c r="AP49" s="20"/>
      <c r="AQ49" s="51"/>
      <c r="AR49" s="123"/>
      <c r="AS49" s="51"/>
      <c r="AT49" s="26"/>
      <c r="AU49" s="51"/>
      <c r="AV49" s="20"/>
      <c r="AW49" s="51"/>
      <c r="AX49" s="123"/>
      <c r="AY49" s="51"/>
      <c r="AZ49" s="26"/>
      <c r="BA49" s="51"/>
      <c r="BB49" s="20"/>
      <c r="BC49" s="51"/>
      <c r="BD49" s="123"/>
      <c r="BE49" s="51"/>
      <c r="BF49" s="26"/>
      <c r="BG49" s="51"/>
      <c r="BH49" s="20"/>
      <c r="BI49" s="51"/>
      <c r="BJ49" s="51"/>
      <c r="BK49" s="51"/>
      <c r="BL49" s="51"/>
      <c r="BM49" s="51"/>
    </row>
    <row r="50" spans="3:73" ht="12" customHeight="1" x14ac:dyDescent="0.2">
      <c r="C50" s="26"/>
      <c r="D50" s="49"/>
      <c r="E50" s="20"/>
      <c r="F50" s="20"/>
      <c r="G50" s="20"/>
      <c r="H50" s="21"/>
      <c r="I50" s="21"/>
      <c r="J50" s="21"/>
      <c r="K50" s="26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26"/>
      <c r="AC50" s="51"/>
      <c r="AD50" s="26"/>
      <c r="AE50" s="51"/>
      <c r="AF50" s="51"/>
      <c r="AG50" s="51"/>
      <c r="AH50" s="26"/>
      <c r="AI50" s="51"/>
      <c r="AJ50" s="26"/>
      <c r="AK50" s="51"/>
      <c r="AL50" s="51"/>
      <c r="AM50" s="51"/>
      <c r="AN50" s="26"/>
      <c r="AO50" s="51"/>
      <c r="AP50" s="26"/>
      <c r="AQ50" s="51"/>
      <c r="AR50" s="51"/>
      <c r="AS50" s="51"/>
      <c r="AT50" s="26"/>
      <c r="AU50" s="51"/>
      <c r="AV50" s="26"/>
      <c r="AW50" s="51"/>
      <c r="AX50" s="51"/>
      <c r="AY50" s="51"/>
      <c r="AZ50" s="26"/>
      <c r="BA50" s="51"/>
      <c r="BB50" s="26"/>
      <c r="BC50" s="51"/>
      <c r="BD50" s="51"/>
      <c r="BE50" s="51"/>
      <c r="BF50" s="26"/>
      <c r="BG50" s="51"/>
      <c r="BH50" s="26"/>
      <c r="BI50" s="51"/>
      <c r="BJ50" s="51"/>
      <c r="BK50" s="51"/>
      <c r="BL50" s="51"/>
      <c r="BM50" s="51"/>
    </row>
    <row r="51" spans="3:73" ht="12" customHeight="1" x14ac:dyDescent="0.2">
      <c r="C51" s="26"/>
      <c r="D51" s="49"/>
      <c r="E51" s="20"/>
      <c r="F51" s="20"/>
      <c r="G51" s="20"/>
      <c r="H51" s="21"/>
      <c r="I51" s="21"/>
      <c r="J51" s="21"/>
      <c r="K51" s="26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19"/>
      <c r="AC51" s="51"/>
      <c r="AD51" s="51"/>
      <c r="AE51" s="51"/>
      <c r="AF51" s="51"/>
      <c r="AG51" s="51"/>
      <c r="AH51" s="19"/>
      <c r="AI51" s="51"/>
      <c r="AJ51" s="51"/>
      <c r="AK51" s="51"/>
      <c r="AL51" s="51"/>
      <c r="AM51" s="51"/>
      <c r="AN51" s="19"/>
      <c r="AO51" s="51"/>
      <c r="AP51" s="51"/>
      <c r="AQ51" s="51"/>
      <c r="AR51" s="51"/>
      <c r="AS51" s="51"/>
      <c r="AT51" s="19"/>
      <c r="AU51" s="51"/>
      <c r="AV51" s="51"/>
      <c r="AW51" s="51"/>
      <c r="AX51" s="51"/>
      <c r="AY51" s="51"/>
      <c r="AZ51" s="19"/>
      <c r="BA51" s="51"/>
      <c r="BB51" s="51"/>
      <c r="BC51" s="51"/>
      <c r="BD51" s="51"/>
      <c r="BE51" s="51"/>
      <c r="BF51" s="19"/>
      <c r="BG51" s="51"/>
      <c r="BH51" s="51"/>
      <c r="BI51" s="51"/>
      <c r="BJ51" s="51"/>
      <c r="BK51" s="51"/>
      <c r="BL51" s="51"/>
      <c r="BM51" s="51"/>
    </row>
    <row r="52" spans="3:73" ht="12" customHeight="1" x14ac:dyDescent="0.2">
      <c r="C52" s="26"/>
      <c r="D52" s="49"/>
      <c r="E52" s="20"/>
      <c r="F52" s="20"/>
      <c r="G52" s="20"/>
      <c r="H52" s="21"/>
      <c r="I52" s="21"/>
      <c r="J52" s="21"/>
      <c r="K52" s="26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20"/>
      <c r="AA52" s="51"/>
      <c r="AB52" s="19"/>
      <c r="AC52" s="51"/>
      <c r="AD52" s="51"/>
      <c r="AE52" s="51"/>
      <c r="AF52" s="20"/>
      <c r="AG52" s="51"/>
      <c r="AH52" s="19"/>
      <c r="AI52" s="51"/>
      <c r="AJ52" s="51"/>
      <c r="AK52" s="51"/>
      <c r="AL52" s="20"/>
      <c r="AM52" s="51"/>
      <c r="AN52" s="19"/>
      <c r="AO52" s="51"/>
      <c r="AP52" s="51"/>
      <c r="AQ52" s="51"/>
      <c r="AR52" s="20"/>
      <c r="AS52" s="51"/>
      <c r="AT52" s="19"/>
      <c r="AU52" s="51"/>
      <c r="AV52" s="51"/>
      <c r="AW52" s="51"/>
      <c r="AX52" s="20"/>
      <c r="AY52" s="51"/>
      <c r="AZ52" s="19"/>
      <c r="BA52" s="51"/>
      <c r="BB52" s="51"/>
      <c r="BC52" s="51"/>
      <c r="BD52" s="20"/>
      <c r="BE52" s="51"/>
      <c r="BF52" s="19"/>
      <c r="BG52" s="51"/>
      <c r="BH52" s="51"/>
      <c r="BI52" s="51"/>
      <c r="BJ52" s="51"/>
      <c r="BK52" s="51"/>
      <c r="BL52" s="51"/>
      <c r="BM52" s="51"/>
    </row>
    <row r="53" spans="3:73" ht="12" customHeight="1" x14ac:dyDescent="0.2">
      <c r="C53" s="26"/>
      <c r="D53" s="49"/>
      <c r="E53" s="20"/>
      <c r="F53" s="20"/>
      <c r="G53" s="20"/>
      <c r="H53" s="21"/>
      <c r="I53" s="21"/>
      <c r="J53" s="21"/>
      <c r="K53" s="26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26"/>
      <c r="AA53" s="51"/>
      <c r="AB53" s="19"/>
      <c r="AC53" s="51"/>
      <c r="AD53" s="51"/>
      <c r="AE53" s="51"/>
      <c r="AF53" s="26"/>
      <c r="AG53" s="51"/>
      <c r="AH53" s="19"/>
      <c r="AI53" s="51"/>
      <c r="AJ53" s="51"/>
      <c r="AK53" s="51"/>
      <c r="AL53" s="26"/>
      <c r="AM53" s="51"/>
      <c r="AN53" s="19"/>
      <c r="AO53" s="51"/>
      <c r="AP53" s="51"/>
      <c r="AQ53" s="51"/>
      <c r="AR53" s="26"/>
      <c r="AS53" s="51"/>
      <c r="AT53" s="19"/>
      <c r="AU53" s="51"/>
      <c r="AV53" s="51"/>
      <c r="AW53" s="51"/>
      <c r="AX53" s="26"/>
      <c r="AY53" s="51"/>
      <c r="AZ53" s="19"/>
      <c r="BA53" s="51"/>
      <c r="BB53" s="51"/>
      <c r="BC53" s="51"/>
      <c r="BD53" s="26"/>
      <c r="BE53" s="51"/>
      <c r="BF53" s="19"/>
      <c r="BG53" s="51"/>
      <c r="BH53" s="51"/>
      <c r="BI53" s="51"/>
      <c r="BJ53" s="51"/>
      <c r="BK53" s="51"/>
      <c r="BL53" s="51"/>
      <c r="BM53" s="51"/>
    </row>
    <row r="54" spans="3:73" ht="12" customHeight="1" x14ac:dyDescent="0.2">
      <c r="C54" s="26"/>
      <c r="D54" s="49"/>
      <c r="E54" s="20"/>
      <c r="F54" s="20"/>
      <c r="G54" s="20"/>
      <c r="H54" s="21"/>
      <c r="I54" s="21"/>
      <c r="J54" s="21"/>
      <c r="K54" s="26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26"/>
      <c r="Z54" s="20"/>
      <c r="AA54" s="26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</row>
    <row r="55" spans="3:73" ht="12" customHeight="1" x14ac:dyDescent="0.2">
      <c r="C55" s="26"/>
      <c r="D55" s="49"/>
      <c r="E55" s="20"/>
      <c r="F55" s="20"/>
      <c r="G55" s="20"/>
      <c r="H55" s="21"/>
      <c r="I55" s="21"/>
      <c r="J55" s="21"/>
      <c r="K55" s="26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26"/>
      <c r="Z55" s="26"/>
      <c r="AA55" s="26"/>
      <c r="AB55" s="51"/>
      <c r="AC55" s="51"/>
      <c r="AD55" s="51"/>
      <c r="AE55" s="51"/>
      <c r="AF55" s="51"/>
      <c r="AG55" s="26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</row>
    <row r="56" spans="3:73" ht="12" customHeight="1" x14ac:dyDescent="0.2">
      <c r="C56" s="26"/>
      <c r="D56" s="49"/>
      <c r="E56" s="20"/>
      <c r="F56" s="20"/>
      <c r="G56" s="20"/>
      <c r="H56" s="21"/>
      <c r="I56" s="21"/>
      <c r="J56" s="21"/>
      <c r="K56" s="26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26"/>
      <c r="Z56" s="19"/>
      <c r="AA56" s="26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</row>
    <row r="57" spans="3:73" ht="12" customHeight="1" x14ac:dyDescent="0.2">
      <c r="C57" s="26"/>
      <c r="D57" s="49"/>
      <c r="E57" s="20"/>
      <c r="F57" s="20"/>
      <c r="G57" s="20"/>
      <c r="H57" s="21"/>
      <c r="I57" s="21"/>
      <c r="J57" s="21"/>
      <c r="K57" s="26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20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26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</row>
    <row r="58" spans="3:73" ht="12" customHeight="1" x14ac:dyDescent="0.2">
      <c r="C58" s="26"/>
      <c r="D58" s="49"/>
      <c r="E58" s="20"/>
      <c r="F58" s="20"/>
      <c r="G58" s="20"/>
      <c r="H58" s="26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20"/>
      <c r="AC58" s="51"/>
      <c r="AD58" s="51"/>
      <c r="AE58" s="51"/>
      <c r="AF58" s="20"/>
      <c r="AG58" s="51"/>
      <c r="AH58" s="20"/>
      <c r="AI58" s="51"/>
      <c r="AJ58" s="51"/>
      <c r="AK58" s="51"/>
      <c r="AL58" s="51"/>
      <c r="AM58" s="51"/>
      <c r="AN58" s="20"/>
      <c r="AO58" s="51"/>
      <c r="AP58" s="51"/>
      <c r="AQ58" s="51"/>
      <c r="AR58" s="51"/>
      <c r="AS58" s="51"/>
      <c r="AT58" s="20"/>
      <c r="AU58" s="51"/>
      <c r="AV58" s="51"/>
      <c r="AW58" s="51"/>
      <c r="AX58" s="51"/>
      <c r="AY58" s="51"/>
      <c r="AZ58" s="20"/>
      <c r="BA58" s="51"/>
      <c r="BB58" s="51"/>
      <c r="BC58" s="51"/>
      <c r="BD58" s="51"/>
      <c r="BE58" s="51"/>
      <c r="BF58" s="20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</row>
    <row r="59" spans="3:73" ht="12" customHeight="1" x14ac:dyDescent="0.2">
      <c r="C59" s="26"/>
      <c r="D59" s="49"/>
      <c r="E59" s="20"/>
      <c r="F59" s="20"/>
      <c r="G59" s="20"/>
      <c r="H59" s="20"/>
      <c r="I59" s="51"/>
      <c r="J59" s="51"/>
      <c r="K59" s="51"/>
      <c r="L59" s="51"/>
      <c r="M59" s="51"/>
      <c r="N59" s="20"/>
      <c r="O59" s="51"/>
      <c r="P59" s="51"/>
      <c r="Q59" s="51"/>
      <c r="R59" s="51"/>
      <c r="S59" s="51"/>
      <c r="T59" s="20"/>
      <c r="U59" s="51"/>
      <c r="V59" s="51"/>
      <c r="W59" s="51"/>
      <c r="X59" s="51"/>
      <c r="Y59" s="51"/>
      <c r="Z59" s="20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</row>
    <row r="60" spans="3:73" ht="12" customHeight="1" x14ac:dyDescent="0.2"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123"/>
      <c r="AG60" s="51"/>
      <c r="AH60" s="26"/>
      <c r="AI60" s="51"/>
      <c r="AJ60" s="20"/>
      <c r="AK60" s="51"/>
      <c r="AL60" s="123"/>
      <c r="AM60" s="51"/>
      <c r="AN60" s="26"/>
      <c r="AO60" s="51"/>
      <c r="AP60" s="20"/>
      <c r="AQ60" s="51"/>
      <c r="AR60" s="123"/>
      <c r="AS60" s="51"/>
      <c r="AT60" s="26"/>
      <c r="AU60" s="51"/>
      <c r="AV60" s="20"/>
      <c r="AW60" s="51"/>
      <c r="AX60" s="123"/>
      <c r="AY60" s="51"/>
      <c r="AZ60" s="26"/>
      <c r="BA60" s="51"/>
      <c r="BB60" s="20"/>
      <c r="BC60" s="51"/>
      <c r="BD60" s="123"/>
      <c r="BE60" s="51"/>
      <c r="BF60" s="26"/>
      <c r="BG60" s="51"/>
      <c r="BH60" s="20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</row>
    <row r="61" spans="3:73" x14ac:dyDescent="0.2"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26"/>
      <c r="AI61" s="51"/>
      <c r="AJ61" s="26"/>
      <c r="AK61" s="51"/>
      <c r="AL61" s="51"/>
      <c r="AM61" s="51"/>
      <c r="AN61" s="26"/>
      <c r="AO61" s="51"/>
      <c r="AP61" s="26"/>
      <c r="AQ61" s="51"/>
      <c r="AR61" s="51"/>
      <c r="AS61" s="51"/>
      <c r="AT61" s="26"/>
      <c r="AU61" s="51"/>
      <c r="AV61" s="26"/>
      <c r="AW61" s="51"/>
      <c r="AX61" s="51"/>
      <c r="AY61" s="51"/>
      <c r="AZ61" s="26"/>
      <c r="BA61" s="51"/>
      <c r="BB61" s="26"/>
      <c r="BC61" s="51"/>
      <c r="BD61" s="51"/>
      <c r="BE61" s="51"/>
      <c r="BF61" s="26"/>
      <c r="BG61" s="51"/>
      <c r="BH61" s="26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</row>
    <row r="62" spans="3:73" x14ac:dyDescent="0.2"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19"/>
      <c r="AI62" s="51"/>
      <c r="AJ62" s="51"/>
      <c r="AK62" s="51"/>
      <c r="AL62" s="51"/>
      <c r="AM62" s="51"/>
      <c r="AN62" s="19"/>
      <c r="AO62" s="51"/>
      <c r="AP62" s="51"/>
      <c r="AQ62" s="51"/>
      <c r="AR62" s="51"/>
      <c r="AS62" s="51"/>
      <c r="AT62" s="19"/>
      <c r="AU62" s="51"/>
      <c r="AV62" s="51"/>
      <c r="AW62" s="51"/>
      <c r="AX62" s="51"/>
      <c r="AY62" s="51"/>
      <c r="AZ62" s="19"/>
      <c r="BA62" s="51"/>
      <c r="BB62" s="51"/>
      <c r="BC62" s="51"/>
      <c r="BD62" s="51"/>
      <c r="BE62" s="51"/>
      <c r="BF62" s="19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</row>
    <row r="63" spans="3:73" x14ac:dyDescent="0.2"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20"/>
      <c r="AG63" s="51"/>
      <c r="AH63" s="19"/>
      <c r="AI63" s="51"/>
      <c r="AJ63" s="51"/>
      <c r="AK63" s="51"/>
      <c r="AL63" s="20"/>
      <c r="AM63" s="51"/>
      <c r="AN63" s="19"/>
      <c r="AO63" s="51"/>
      <c r="AP63" s="51"/>
      <c r="AQ63" s="51"/>
      <c r="AR63" s="20"/>
      <c r="AS63" s="51"/>
      <c r="AT63" s="19"/>
      <c r="AU63" s="51"/>
      <c r="AV63" s="51"/>
      <c r="AW63" s="51"/>
      <c r="AX63" s="20"/>
      <c r="AY63" s="51"/>
      <c r="AZ63" s="19"/>
      <c r="BA63" s="51"/>
      <c r="BB63" s="51"/>
      <c r="BC63" s="51"/>
      <c r="BD63" s="20"/>
      <c r="BE63" s="51"/>
      <c r="BF63" s="19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</row>
    <row r="64" spans="3:73" x14ac:dyDescent="0.2"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26"/>
      <c r="AG64" s="51"/>
      <c r="AH64" s="19"/>
      <c r="AI64" s="51"/>
      <c r="AJ64" s="51"/>
      <c r="AK64" s="51"/>
      <c r="AL64" s="26"/>
      <c r="AM64" s="51"/>
      <c r="AN64" s="19"/>
      <c r="AO64" s="51"/>
      <c r="AP64" s="51"/>
      <c r="AQ64" s="51"/>
      <c r="AR64" s="26"/>
      <c r="AS64" s="51"/>
      <c r="AT64" s="19"/>
      <c r="AU64" s="51"/>
      <c r="AV64" s="51"/>
      <c r="AW64" s="51"/>
      <c r="AX64" s="26"/>
      <c r="AY64" s="51"/>
      <c r="AZ64" s="19"/>
      <c r="BA64" s="51"/>
      <c r="BB64" s="51"/>
      <c r="BC64" s="51"/>
      <c r="BD64" s="26"/>
      <c r="BE64" s="51"/>
      <c r="BF64" s="19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</row>
    <row r="65" spans="6:73" x14ac:dyDescent="0.2"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26"/>
      <c r="AF65" s="20"/>
      <c r="AG65" s="26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</row>
    <row r="66" spans="6:73" x14ac:dyDescent="0.2"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26"/>
      <c r="AF66" s="26"/>
      <c r="AG66" s="26"/>
      <c r="AH66" s="51"/>
      <c r="AI66" s="51"/>
      <c r="AJ66" s="51"/>
      <c r="AK66" s="51"/>
      <c r="AL66" s="51"/>
      <c r="AM66" s="26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</row>
    <row r="67" spans="6:73" x14ac:dyDescent="0.2"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26"/>
      <c r="AF67" s="19"/>
      <c r="AG67" s="26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</row>
    <row r="68" spans="6:73" x14ac:dyDescent="0.2"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26"/>
      <c r="BO68" s="51"/>
      <c r="BP68" s="51"/>
      <c r="BQ68" s="51"/>
      <c r="BR68" s="51"/>
      <c r="BS68" s="51"/>
      <c r="BT68" s="51"/>
      <c r="BU68" s="51"/>
    </row>
    <row r="69" spans="6:73" x14ac:dyDescent="0.2"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20"/>
      <c r="AN69" s="20"/>
      <c r="AO69" s="51"/>
      <c r="AP69" s="51"/>
      <c r="AQ69" s="51"/>
      <c r="AR69" s="51"/>
      <c r="AS69" s="20"/>
      <c r="AT69" s="20"/>
      <c r="AU69" s="51"/>
      <c r="AV69" s="51"/>
      <c r="AW69" s="51"/>
      <c r="AX69" s="51"/>
      <c r="AY69" s="20"/>
      <c r="AZ69" s="20"/>
      <c r="BA69" s="51"/>
      <c r="BB69" s="51"/>
      <c r="BC69" s="51"/>
      <c r="BD69" s="51"/>
      <c r="BE69" s="20"/>
      <c r="BF69" s="20"/>
      <c r="BG69" s="51"/>
      <c r="BH69" s="51"/>
      <c r="BI69" s="51"/>
      <c r="BJ69" s="51"/>
      <c r="BK69" s="20"/>
      <c r="BL69" s="20"/>
      <c r="BM69" s="51"/>
      <c r="BN69" s="51"/>
      <c r="BO69" s="51"/>
      <c r="BP69" s="51"/>
      <c r="BQ69" s="51"/>
      <c r="BR69" s="51"/>
      <c r="BS69" s="51"/>
      <c r="BT69" s="51"/>
      <c r="BU69" s="51"/>
    </row>
    <row r="70" spans="6:73" x14ac:dyDescent="0.2"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</row>
    <row r="71" spans="6:73" x14ac:dyDescent="0.2"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123"/>
      <c r="AM71" s="51"/>
      <c r="AN71" s="26"/>
      <c r="AO71" s="51"/>
      <c r="AP71" s="20"/>
      <c r="AQ71" s="51"/>
      <c r="AR71" s="123"/>
      <c r="AS71" s="51"/>
      <c r="AT71" s="26"/>
      <c r="AU71" s="51"/>
      <c r="AV71" s="20"/>
      <c r="AW71" s="51"/>
      <c r="AX71" s="123"/>
      <c r="AY71" s="51"/>
      <c r="AZ71" s="26"/>
      <c r="BA71" s="51"/>
      <c r="BB71" s="20"/>
      <c r="BC71" s="51"/>
      <c r="BD71" s="123"/>
      <c r="BE71" s="51"/>
      <c r="BF71" s="26"/>
      <c r="BG71" s="51"/>
      <c r="BH71" s="20"/>
      <c r="BI71" s="51"/>
      <c r="BJ71" s="123"/>
      <c r="BK71" s="51"/>
      <c r="BL71" s="26"/>
      <c r="BM71" s="51"/>
      <c r="BN71" s="20"/>
      <c r="BO71" s="51"/>
      <c r="BP71" s="51"/>
      <c r="BQ71" s="51"/>
      <c r="BR71" s="51"/>
      <c r="BS71" s="51"/>
      <c r="BT71" s="51"/>
      <c r="BU71" s="51"/>
    </row>
    <row r="72" spans="6:73" x14ac:dyDescent="0.2"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26"/>
      <c r="AO72" s="51"/>
      <c r="AP72" s="26"/>
      <c r="AQ72" s="51"/>
      <c r="AR72" s="51"/>
      <c r="AS72" s="51"/>
      <c r="AT72" s="26"/>
      <c r="AU72" s="51"/>
      <c r="AV72" s="26"/>
      <c r="AW72" s="51"/>
      <c r="AX72" s="51"/>
      <c r="AY72" s="51"/>
      <c r="AZ72" s="26"/>
      <c r="BA72" s="51"/>
      <c r="BB72" s="26"/>
      <c r="BC72" s="51"/>
      <c r="BD72" s="51"/>
      <c r="BE72" s="51"/>
      <c r="BF72" s="26"/>
      <c r="BG72" s="51"/>
      <c r="BH72" s="26"/>
      <c r="BI72" s="51"/>
      <c r="BJ72" s="51"/>
      <c r="BK72" s="51"/>
      <c r="BL72" s="26"/>
      <c r="BM72" s="51"/>
      <c r="BN72" s="26"/>
      <c r="BO72" s="51"/>
      <c r="BP72" s="51"/>
      <c r="BQ72" s="51"/>
      <c r="BR72" s="51"/>
      <c r="BS72" s="51"/>
      <c r="BT72" s="51"/>
      <c r="BU72" s="51"/>
    </row>
    <row r="73" spans="6:73" x14ac:dyDescent="0.2"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19"/>
      <c r="AO73" s="51"/>
      <c r="AP73" s="51"/>
      <c r="AQ73" s="51"/>
      <c r="AR73" s="51"/>
      <c r="AS73" s="51"/>
      <c r="AT73" s="19"/>
      <c r="AU73" s="51"/>
      <c r="AV73" s="51"/>
      <c r="AW73" s="51"/>
      <c r="AX73" s="51"/>
      <c r="AY73" s="51"/>
      <c r="AZ73" s="19"/>
      <c r="BA73" s="51"/>
      <c r="BB73" s="51"/>
      <c r="BC73" s="51"/>
      <c r="BD73" s="51"/>
      <c r="BE73" s="51"/>
      <c r="BF73" s="19"/>
      <c r="BG73" s="51"/>
      <c r="BH73" s="51"/>
      <c r="BI73" s="51"/>
      <c r="BJ73" s="51"/>
      <c r="BK73" s="51"/>
      <c r="BL73" s="19"/>
      <c r="BM73" s="51"/>
      <c r="BN73" s="51"/>
      <c r="BO73" s="51"/>
      <c r="BP73" s="51"/>
      <c r="BQ73" s="51"/>
      <c r="BR73" s="51"/>
      <c r="BS73" s="51"/>
      <c r="BT73" s="51"/>
      <c r="BU73" s="51"/>
    </row>
    <row r="74" spans="6:73" x14ac:dyDescent="0.2"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20"/>
      <c r="AM74" s="51"/>
      <c r="AN74" s="19"/>
      <c r="AO74" s="51"/>
      <c r="AP74" s="51"/>
      <c r="AQ74" s="51"/>
      <c r="AR74" s="20"/>
      <c r="AS74" s="51"/>
      <c r="AT74" s="19"/>
      <c r="AU74" s="51"/>
      <c r="AV74" s="51"/>
      <c r="AW74" s="51"/>
      <c r="AX74" s="20"/>
      <c r="AY74" s="51"/>
      <c r="AZ74" s="19"/>
      <c r="BA74" s="51"/>
      <c r="BB74" s="51"/>
      <c r="BC74" s="51"/>
      <c r="BD74" s="20"/>
      <c r="BE74" s="51"/>
      <c r="BF74" s="19"/>
      <c r="BG74" s="51"/>
      <c r="BH74" s="51"/>
      <c r="BI74" s="51"/>
      <c r="BJ74" s="20"/>
      <c r="BK74" s="51"/>
      <c r="BL74" s="19"/>
      <c r="BM74" s="51"/>
      <c r="BN74" s="51"/>
      <c r="BO74" s="51"/>
      <c r="BP74" s="51"/>
      <c r="BQ74" s="51"/>
      <c r="BR74" s="51"/>
      <c r="BS74" s="51"/>
      <c r="BT74" s="51"/>
      <c r="BU74" s="51"/>
    </row>
    <row r="75" spans="6:73" x14ac:dyDescent="0.2"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26"/>
      <c r="AM75" s="51"/>
      <c r="AN75" s="19"/>
      <c r="AO75" s="51"/>
      <c r="AP75" s="51"/>
      <c r="AQ75" s="51"/>
      <c r="AR75" s="26"/>
      <c r="AS75" s="51"/>
      <c r="AT75" s="19"/>
      <c r="AU75" s="51"/>
      <c r="AV75" s="51"/>
      <c r="AW75" s="51"/>
      <c r="AX75" s="26"/>
      <c r="AY75" s="51"/>
      <c r="AZ75" s="19"/>
      <c r="BA75" s="51"/>
      <c r="BB75" s="51"/>
      <c r="BC75" s="51"/>
      <c r="BD75" s="26"/>
      <c r="BE75" s="51"/>
      <c r="BF75" s="19"/>
      <c r="BG75" s="51"/>
      <c r="BH75" s="51"/>
      <c r="BI75" s="51"/>
      <c r="BJ75" s="26"/>
      <c r="BK75" s="51"/>
      <c r="BL75" s="19"/>
      <c r="BM75" s="51"/>
      <c r="BN75" s="51"/>
      <c r="BO75" s="51"/>
      <c r="BP75" s="51"/>
      <c r="BQ75" s="51"/>
      <c r="BR75" s="51"/>
      <c r="BS75" s="51"/>
      <c r="BT75" s="51"/>
      <c r="BU75" s="51"/>
    </row>
    <row r="76" spans="6:73" x14ac:dyDescent="0.2"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26"/>
      <c r="AL76" s="20"/>
      <c r="AM76" s="26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</row>
    <row r="77" spans="6:73" x14ac:dyDescent="0.2"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26"/>
      <c r="AL77" s="26"/>
      <c r="AM77" s="26"/>
      <c r="AN77" s="51"/>
      <c r="AO77" s="51"/>
      <c r="AP77" s="51"/>
      <c r="AQ77" s="51"/>
      <c r="AR77" s="51"/>
      <c r="AS77" s="26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</row>
    <row r="78" spans="6:73" x14ac:dyDescent="0.2"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26"/>
      <c r="AL78" s="19"/>
      <c r="AM78" s="26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</row>
    <row r="79" spans="6:73" x14ac:dyDescent="0.2"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26"/>
      <c r="BU79" s="51"/>
    </row>
    <row r="80" spans="6:73" x14ac:dyDescent="0.2"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20"/>
      <c r="AT80" s="20"/>
      <c r="AU80" s="51"/>
      <c r="AV80" s="51"/>
      <c r="AW80" s="51"/>
      <c r="AX80" s="51"/>
      <c r="AY80" s="20"/>
      <c r="AZ80" s="20"/>
      <c r="BA80" s="51"/>
      <c r="BB80" s="51"/>
      <c r="BC80" s="51"/>
      <c r="BD80" s="51"/>
      <c r="BE80" s="20"/>
      <c r="BF80" s="20"/>
      <c r="BG80" s="51"/>
      <c r="BH80" s="51"/>
      <c r="BI80" s="51"/>
      <c r="BJ80" s="51"/>
      <c r="BK80" s="20"/>
      <c r="BL80" s="20"/>
      <c r="BM80" s="51"/>
      <c r="BN80" s="51"/>
      <c r="BO80" s="51"/>
      <c r="BP80" s="51"/>
      <c r="BQ80" s="20"/>
      <c r="BR80" s="20"/>
      <c r="BS80" s="51"/>
      <c r="BT80" s="51"/>
      <c r="BU80" s="51"/>
    </row>
    <row r="81" spans="6:79" x14ac:dyDescent="0.2"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</row>
    <row r="82" spans="6:79" x14ac:dyDescent="0.2"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123"/>
      <c r="AS82" s="51"/>
      <c r="AT82" s="26"/>
      <c r="AU82" s="51"/>
      <c r="AV82" s="20"/>
      <c r="AW82" s="51"/>
      <c r="AX82" s="123"/>
      <c r="AY82" s="51"/>
      <c r="AZ82" s="26"/>
      <c r="BA82" s="51"/>
      <c r="BB82" s="20"/>
      <c r="BC82" s="51"/>
      <c r="BD82" s="123"/>
      <c r="BE82" s="51"/>
      <c r="BF82" s="26"/>
      <c r="BG82" s="51"/>
      <c r="BH82" s="20"/>
      <c r="BI82" s="51"/>
      <c r="BJ82" s="123"/>
      <c r="BK82" s="51"/>
      <c r="BL82" s="26"/>
      <c r="BM82" s="51"/>
      <c r="BN82" s="20"/>
      <c r="BO82" s="51"/>
      <c r="BP82" s="123"/>
      <c r="BQ82" s="51"/>
      <c r="BR82" s="26"/>
      <c r="BS82" s="51"/>
      <c r="BT82" s="20"/>
      <c r="BU82" s="51"/>
    </row>
    <row r="83" spans="6:79" x14ac:dyDescent="0.2"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26"/>
      <c r="AU83" s="51"/>
      <c r="AV83" s="26"/>
      <c r="AW83" s="51"/>
      <c r="AX83" s="51"/>
      <c r="AY83" s="51"/>
      <c r="AZ83" s="26"/>
      <c r="BA83" s="51"/>
      <c r="BB83" s="26"/>
      <c r="BC83" s="51"/>
      <c r="BD83" s="51"/>
      <c r="BE83" s="51"/>
      <c r="BF83" s="26"/>
      <c r="BG83" s="51"/>
      <c r="BH83" s="26"/>
      <c r="BI83" s="51"/>
      <c r="BJ83" s="51"/>
      <c r="BK83" s="51"/>
      <c r="BL83" s="26"/>
      <c r="BM83" s="51"/>
      <c r="BN83" s="26"/>
      <c r="BO83" s="51"/>
      <c r="BP83" s="51"/>
      <c r="BQ83" s="51"/>
      <c r="BR83" s="26"/>
      <c r="BS83" s="51"/>
      <c r="BT83" s="26"/>
      <c r="BU83" s="51"/>
    </row>
    <row r="84" spans="6:79" x14ac:dyDescent="0.2"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19"/>
      <c r="AU84" s="51"/>
      <c r="AV84" s="51"/>
      <c r="AW84" s="51"/>
      <c r="AX84" s="51"/>
      <c r="AY84" s="51"/>
      <c r="AZ84" s="19"/>
      <c r="BA84" s="51"/>
      <c r="BB84" s="51"/>
      <c r="BC84" s="51"/>
      <c r="BD84" s="51"/>
      <c r="BE84" s="51"/>
      <c r="BF84" s="19"/>
      <c r="BG84" s="51"/>
      <c r="BH84" s="51"/>
      <c r="BI84" s="51"/>
      <c r="BJ84" s="51"/>
      <c r="BK84" s="51"/>
      <c r="BL84" s="19"/>
      <c r="BM84" s="51"/>
      <c r="BN84" s="51"/>
      <c r="BO84" s="51"/>
      <c r="BP84" s="51"/>
      <c r="BQ84" s="51"/>
      <c r="BR84" s="19"/>
      <c r="BS84" s="51"/>
      <c r="BT84" s="51"/>
      <c r="BU84" s="51"/>
    </row>
    <row r="85" spans="6:79" x14ac:dyDescent="0.2"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20"/>
      <c r="AS85" s="51"/>
      <c r="AT85" s="19"/>
      <c r="AU85" s="51"/>
      <c r="AV85" s="51"/>
      <c r="AW85" s="51"/>
      <c r="AX85" s="20"/>
      <c r="AY85" s="51"/>
      <c r="AZ85" s="19"/>
      <c r="BA85" s="51"/>
      <c r="BB85" s="51"/>
      <c r="BC85" s="51"/>
      <c r="BD85" s="20"/>
      <c r="BE85" s="51"/>
      <c r="BF85" s="19"/>
      <c r="BG85" s="51"/>
      <c r="BH85" s="51"/>
      <c r="BI85" s="51"/>
      <c r="BJ85" s="20"/>
      <c r="BK85" s="51"/>
      <c r="BL85" s="19"/>
      <c r="BM85" s="51"/>
      <c r="BN85" s="51"/>
      <c r="BO85" s="51"/>
      <c r="BP85" s="20"/>
      <c r="BQ85" s="51"/>
      <c r="BR85" s="19"/>
      <c r="BS85" s="51"/>
      <c r="BT85" s="51"/>
      <c r="BU85" s="51"/>
    </row>
    <row r="86" spans="6:79" x14ac:dyDescent="0.2"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26"/>
      <c r="AS86" s="51"/>
      <c r="AT86" s="19"/>
      <c r="AU86" s="51"/>
      <c r="AV86" s="51"/>
      <c r="AW86" s="51"/>
      <c r="AX86" s="26"/>
      <c r="AY86" s="51"/>
      <c r="AZ86" s="19"/>
      <c r="BA86" s="51"/>
      <c r="BB86" s="51"/>
      <c r="BC86" s="51"/>
      <c r="BD86" s="26"/>
      <c r="BE86" s="51"/>
      <c r="BF86" s="19"/>
      <c r="BG86" s="51"/>
      <c r="BH86" s="51"/>
      <c r="BI86" s="51"/>
      <c r="BJ86" s="26"/>
      <c r="BK86" s="51"/>
      <c r="BL86" s="19"/>
      <c r="BM86" s="51"/>
      <c r="BN86" s="51"/>
      <c r="BO86" s="51"/>
      <c r="BP86" s="26"/>
      <c r="BQ86" s="51"/>
      <c r="BR86" s="19"/>
      <c r="BS86" s="51"/>
      <c r="BT86" s="51"/>
      <c r="BU86" s="51"/>
      <c r="BV86" s="51"/>
      <c r="BW86" s="51"/>
      <c r="BX86" s="51"/>
      <c r="BY86" s="51"/>
      <c r="BZ86" s="51"/>
      <c r="CA86" s="51"/>
    </row>
    <row r="87" spans="6:79" x14ac:dyDescent="0.2"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</row>
    <row r="88" spans="6:79" x14ac:dyDescent="0.2"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26"/>
      <c r="AR88" s="20"/>
      <c r="AS88" s="26"/>
      <c r="AT88" s="51"/>
      <c r="AU88" s="51"/>
      <c r="AV88" s="51"/>
      <c r="AW88" s="51"/>
      <c r="AX88" s="51"/>
      <c r="AY88" s="26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</row>
    <row r="89" spans="6:79" x14ac:dyDescent="0.2"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26"/>
      <c r="AR89" s="26"/>
      <c r="AS89" s="26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</row>
    <row r="90" spans="6:79" x14ac:dyDescent="0.2"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26"/>
      <c r="AR90" s="19"/>
      <c r="AS90" s="26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26"/>
      <c r="CA90" s="51"/>
    </row>
    <row r="91" spans="6:79" x14ac:dyDescent="0.2"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20"/>
      <c r="AZ91" s="20"/>
      <c r="BA91" s="51"/>
      <c r="BB91" s="51"/>
      <c r="BC91" s="51"/>
      <c r="BD91" s="51"/>
      <c r="BE91" s="20"/>
      <c r="BF91" s="20"/>
      <c r="BG91" s="51"/>
      <c r="BH91" s="51"/>
      <c r="BI91" s="51"/>
      <c r="BJ91" s="51"/>
      <c r="BK91" s="20"/>
      <c r="BL91" s="20"/>
      <c r="BM91" s="51"/>
      <c r="BN91" s="51"/>
      <c r="BO91" s="51"/>
      <c r="BP91" s="51"/>
      <c r="BQ91" s="20"/>
      <c r="BR91" s="20"/>
      <c r="BS91" s="51"/>
      <c r="BT91" s="51"/>
      <c r="BU91" s="51"/>
      <c r="BV91" s="51"/>
      <c r="BW91" s="20"/>
      <c r="BX91" s="20"/>
      <c r="BY91" s="51"/>
      <c r="BZ91" s="51"/>
      <c r="CA91" s="51"/>
    </row>
    <row r="92" spans="6:79" x14ac:dyDescent="0.2"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</row>
    <row r="93" spans="6:79" x14ac:dyDescent="0.2"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123"/>
      <c r="AY93" s="51"/>
      <c r="AZ93" s="26"/>
      <c r="BA93" s="51"/>
      <c r="BB93" s="20"/>
      <c r="BC93" s="51"/>
      <c r="BD93" s="123"/>
      <c r="BE93" s="51"/>
      <c r="BF93" s="26"/>
      <c r="BG93" s="51"/>
      <c r="BH93" s="20"/>
      <c r="BI93" s="51"/>
      <c r="BJ93" s="123"/>
      <c r="BK93" s="51"/>
      <c r="BL93" s="26"/>
      <c r="BM93" s="51"/>
      <c r="BN93" s="20"/>
      <c r="BO93" s="51"/>
      <c r="BP93" s="123"/>
      <c r="BQ93" s="51"/>
      <c r="BR93" s="26"/>
      <c r="BS93" s="51"/>
      <c r="BT93" s="20"/>
      <c r="BU93" s="51"/>
      <c r="BV93" s="123"/>
      <c r="BW93" s="51"/>
      <c r="BX93" s="26"/>
      <c r="BY93" s="51"/>
      <c r="BZ93" s="20"/>
      <c r="CA93" s="51"/>
    </row>
    <row r="94" spans="6:79" x14ac:dyDescent="0.2"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26"/>
      <c r="BA94" s="51"/>
      <c r="BB94" s="26"/>
      <c r="BC94" s="51"/>
      <c r="BD94" s="51"/>
      <c r="BE94" s="51"/>
      <c r="BF94" s="26"/>
      <c r="BG94" s="51"/>
      <c r="BH94" s="26"/>
      <c r="BI94" s="51"/>
      <c r="BJ94" s="51"/>
      <c r="BK94" s="51"/>
      <c r="BL94" s="26"/>
      <c r="BM94" s="51"/>
      <c r="BN94" s="26"/>
      <c r="BO94" s="51"/>
      <c r="BP94" s="51"/>
      <c r="BQ94" s="51"/>
      <c r="BR94" s="26"/>
      <c r="BS94" s="51"/>
      <c r="BT94" s="26"/>
      <c r="BU94" s="51"/>
      <c r="BV94" s="51"/>
      <c r="BW94" s="51"/>
      <c r="BX94" s="26"/>
      <c r="BY94" s="51"/>
      <c r="BZ94" s="26"/>
      <c r="CA94" s="51"/>
    </row>
    <row r="95" spans="6:79" x14ac:dyDescent="0.2"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19"/>
      <c r="BA95" s="51"/>
      <c r="BB95" s="51"/>
      <c r="BC95" s="51"/>
      <c r="BD95" s="51"/>
      <c r="BE95" s="51"/>
      <c r="BF95" s="19"/>
      <c r="BG95" s="51"/>
      <c r="BH95" s="51"/>
      <c r="BI95" s="51"/>
      <c r="BJ95" s="51"/>
      <c r="BK95" s="51"/>
      <c r="BL95" s="19"/>
      <c r="BM95" s="51"/>
      <c r="BN95" s="51"/>
      <c r="BO95" s="51"/>
      <c r="BP95" s="51"/>
      <c r="BQ95" s="51"/>
      <c r="BR95" s="19"/>
      <c r="BS95" s="51"/>
      <c r="BT95" s="51"/>
      <c r="BU95" s="51"/>
      <c r="BV95" s="51"/>
      <c r="BW95" s="51"/>
      <c r="BX95" s="19"/>
      <c r="BY95" s="51"/>
      <c r="BZ95" s="51"/>
      <c r="CA95" s="51"/>
    </row>
    <row r="96" spans="6:79" x14ac:dyDescent="0.2"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20"/>
      <c r="AY96" s="51"/>
      <c r="AZ96" s="19"/>
      <c r="BA96" s="51"/>
      <c r="BB96" s="51"/>
      <c r="BC96" s="51"/>
      <c r="BD96" s="20"/>
      <c r="BE96" s="51"/>
      <c r="BF96" s="19"/>
      <c r="BG96" s="51"/>
      <c r="BH96" s="51"/>
      <c r="BI96" s="51"/>
      <c r="BJ96" s="20"/>
      <c r="BK96" s="51"/>
      <c r="BL96" s="19"/>
      <c r="BM96" s="51"/>
      <c r="BN96" s="51"/>
      <c r="BO96" s="51"/>
      <c r="BP96" s="20"/>
      <c r="BQ96" s="51"/>
      <c r="BR96" s="19"/>
      <c r="BS96" s="51"/>
      <c r="BT96" s="51"/>
      <c r="BU96" s="51"/>
      <c r="BV96" s="20"/>
      <c r="BW96" s="51"/>
      <c r="BX96" s="19"/>
      <c r="BY96" s="51"/>
      <c r="BZ96" s="51"/>
      <c r="CA96" s="51"/>
    </row>
    <row r="97" spans="7:84" x14ac:dyDescent="0.2"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26"/>
      <c r="AY97" s="51"/>
      <c r="AZ97" s="19"/>
      <c r="BA97" s="51"/>
      <c r="BB97" s="51"/>
      <c r="BC97" s="51"/>
      <c r="BD97" s="26"/>
      <c r="BE97" s="51"/>
      <c r="BF97" s="19"/>
      <c r="BG97" s="51"/>
      <c r="BH97" s="51"/>
      <c r="BI97" s="51"/>
      <c r="BJ97" s="26"/>
      <c r="BK97" s="51"/>
      <c r="BL97" s="19"/>
      <c r="BM97" s="51"/>
      <c r="BN97" s="51"/>
      <c r="BO97" s="51"/>
      <c r="BP97" s="26"/>
      <c r="BQ97" s="51"/>
      <c r="BR97" s="19"/>
      <c r="BS97" s="51"/>
      <c r="BT97" s="51"/>
      <c r="BU97" s="51"/>
      <c r="BV97" s="26"/>
      <c r="BW97" s="51"/>
      <c r="BX97" s="19"/>
      <c r="BY97" s="51"/>
      <c r="BZ97" s="51"/>
      <c r="CA97" s="51"/>
    </row>
    <row r="98" spans="7:84" x14ac:dyDescent="0.2"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</row>
    <row r="99" spans="7:84" x14ac:dyDescent="0.2"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26"/>
      <c r="AX99" s="20"/>
      <c r="AY99" s="26"/>
      <c r="AZ99" s="20"/>
      <c r="BA99" s="51"/>
      <c r="BB99" s="51"/>
      <c r="BC99" s="51"/>
      <c r="BD99" s="51"/>
      <c r="BE99" s="51"/>
      <c r="BF99" s="20"/>
      <c r="BG99" s="51"/>
      <c r="BH99" s="51"/>
      <c r="BI99" s="51"/>
      <c r="BJ99" s="51"/>
      <c r="BK99" s="51"/>
      <c r="BL99" s="20"/>
      <c r="BM99" s="51"/>
      <c r="BN99" s="51"/>
      <c r="BO99" s="51"/>
      <c r="BP99" s="51"/>
      <c r="BQ99" s="51"/>
      <c r="BR99" s="20"/>
      <c r="BS99" s="51"/>
      <c r="BT99" s="51"/>
      <c r="BU99" s="51"/>
      <c r="BV99" s="51"/>
      <c r="BW99" s="51"/>
      <c r="BX99" s="20"/>
      <c r="BY99" s="51"/>
      <c r="BZ99" s="51"/>
      <c r="CA99" s="51"/>
    </row>
    <row r="100" spans="7:84" x14ac:dyDescent="0.2"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26"/>
      <c r="AX100" s="26"/>
      <c r="AY100" s="26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</row>
    <row r="101" spans="7:84" x14ac:dyDescent="0.2">
      <c r="G101" s="51"/>
      <c r="H101" s="26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26"/>
      <c r="AX101" s="19"/>
      <c r="AY101" s="26"/>
      <c r="AZ101" s="51"/>
      <c r="BA101" s="51"/>
      <c r="BB101" s="51"/>
      <c r="BC101" s="51"/>
      <c r="BD101" s="51"/>
      <c r="BE101" s="20"/>
      <c r="BF101" s="20"/>
      <c r="BG101" s="51"/>
      <c r="BH101" s="51"/>
      <c r="BI101" s="51"/>
      <c r="BJ101" s="51"/>
      <c r="BK101" s="20"/>
      <c r="BL101" s="20"/>
      <c r="BM101" s="51"/>
      <c r="BN101" s="51"/>
      <c r="BO101" s="51"/>
      <c r="BP101" s="51"/>
      <c r="BQ101" s="20"/>
      <c r="BR101" s="20"/>
      <c r="BS101" s="51"/>
      <c r="BT101" s="51"/>
      <c r="BU101" s="51"/>
      <c r="BV101" s="51"/>
      <c r="BW101" s="20"/>
      <c r="BX101" s="20"/>
      <c r="BY101" s="51"/>
      <c r="BZ101" s="51"/>
      <c r="CA101" s="51"/>
      <c r="CB101" s="51"/>
      <c r="CC101" s="20"/>
      <c r="CD101" s="20"/>
      <c r="CE101" s="51"/>
      <c r="CF101" s="51"/>
    </row>
    <row r="102" spans="7:84" x14ac:dyDescent="0.2">
      <c r="G102" s="51"/>
      <c r="H102" s="20"/>
      <c r="I102" s="51"/>
      <c r="J102" s="51"/>
      <c r="K102" s="51"/>
      <c r="L102" s="51"/>
      <c r="M102" s="51"/>
      <c r="N102" s="20"/>
      <c r="O102" s="51"/>
      <c r="P102" s="51"/>
      <c r="Q102" s="51"/>
      <c r="R102" s="51"/>
      <c r="S102" s="51"/>
      <c r="T102" s="20"/>
      <c r="U102" s="51"/>
      <c r="V102" s="51"/>
      <c r="W102" s="51"/>
      <c r="X102" s="51"/>
      <c r="Y102" s="51"/>
      <c r="Z102" s="20"/>
      <c r="AA102" s="51"/>
      <c r="AB102" s="51"/>
      <c r="AC102" s="51"/>
      <c r="AD102" s="51"/>
      <c r="AE102" s="51"/>
      <c r="AF102" s="20"/>
      <c r="AG102" s="51"/>
      <c r="AH102" s="51"/>
      <c r="AI102" s="51"/>
      <c r="AJ102" s="51"/>
      <c r="AK102" s="51"/>
      <c r="AL102" s="20"/>
      <c r="AM102" s="51"/>
      <c r="AN102" s="51"/>
      <c r="AO102" s="51"/>
      <c r="AP102" s="51"/>
      <c r="AQ102" s="51"/>
      <c r="AR102" s="20"/>
      <c r="AS102" s="51"/>
      <c r="AT102" s="51"/>
      <c r="AU102" s="51"/>
      <c r="AV102" s="51"/>
      <c r="AW102" s="51"/>
      <c r="AX102" s="20"/>
      <c r="AY102" s="51"/>
      <c r="AZ102" s="20"/>
      <c r="BA102" s="51"/>
      <c r="BB102" s="51"/>
      <c r="BC102" s="51"/>
      <c r="BD102" s="51"/>
      <c r="BE102" s="51"/>
      <c r="BF102" s="20"/>
      <c r="BG102" s="51"/>
      <c r="BH102" s="51"/>
      <c r="BI102" s="51"/>
      <c r="BJ102" s="51"/>
      <c r="BK102" s="51"/>
      <c r="BL102" s="20"/>
      <c r="BM102" s="51"/>
      <c r="BN102" s="51"/>
      <c r="BO102" s="51"/>
      <c r="BP102" s="51"/>
      <c r="BQ102" s="51"/>
      <c r="BR102" s="20"/>
      <c r="BS102" s="51"/>
      <c r="BT102" s="51"/>
      <c r="BU102" s="51"/>
      <c r="BV102" s="51"/>
      <c r="BW102" s="51"/>
      <c r="BX102" s="20"/>
      <c r="BY102" s="51"/>
      <c r="BZ102" s="51"/>
      <c r="CA102" s="51"/>
      <c r="CB102" s="51"/>
      <c r="CC102" s="51"/>
      <c r="CD102" s="51"/>
      <c r="CE102" s="51"/>
      <c r="CF102" s="51"/>
    </row>
    <row r="103" spans="7:84" x14ac:dyDescent="0.2">
      <c r="G103" s="51"/>
      <c r="H103" s="26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123"/>
      <c r="BE103" s="51"/>
      <c r="BF103" s="26"/>
      <c r="BG103" s="51"/>
      <c r="BH103" s="20"/>
      <c r="BI103" s="51"/>
      <c r="BJ103" s="123"/>
      <c r="BK103" s="51"/>
      <c r="BL103" s="26"/>
      <c r="BM103" s="51"/>
      <c r="BN103" s="20"/>
      <c r="BO103" s="51"/>
      <c r="BP103" s="123"/>
      <c r="BQ103" s="51"/>
      <c r="BR103" s="26"/>
      <c r="BS103" s="51"/>
      <c r="BT103" s="20"/>
      <c r="BU103" s="51"/>
      <c r="BV103" s="123"/>
      <c r="BW103" s="51"/>
      <c r="BX103" s="26"/>
      <c r="BY103" s="51"/>
      <c r="BZ103" s="20"/>
      <c r="CA103" s="51"/>
      <c r="CB103" s="123"/>
      <c r="CC103" s="51"/>
      <c r="CD103" s="26"/>
      <c r="CE103" s="51"/>
      <c r="CF103" s="20"/>
    </row>
    <row r="104" spans="7:84" x14ac:dyDescent="0.2">
      <c r="G104" s="51"/>
      <c r="H104" s="20"/>
      <c r="I104" s="51"/>
      <c r="J104" s="51"/>
      <c r="K104" s="51"/>
      <c r="L104" s="51"/>
      <c r="M104" s="51"/>
      <c r="N104" s="20"/>
      <c r="O104" s="51"/>
      <c r="P104" s="51"/>
      <c r="Q104" s="51"/>
      <c r="R104" s="51"/>
      <c r="S104" s="51"/>
      <c r="T104" s="20"/>
      <c r="U104" s="51"/>
      <c r="V104" s="51"/>
      <c r="W104" s="51"/>
      <c r="X104" s="51"/>
      <c r="Y104" s="51"/>
      <c r="Z104" s="20"/>
      <c r="AA104" s="51"/>
      <c r="AB104" s="51"/>
      <c r="AC104" s="51"/>
      <c r="AD104" s="51"/>
      <c r="AE104" s="51"/>
      <c r="AF104" s="20"/>
      <c r="AG104" s="51"/>
      <c r="AH104" s="51"/>
      <c r="AI104" s="51"/>
      <c r="AJ104" s="51"/>
      <c r="AK104" s="51"/>
      <c r="AL104" s="20"/>
      <c r="AM104" s="51"/>
      <c r="AN104" s="51"/>
      <c r="AO104" s="51"/>
      <c r="AP104" s="51"/>
      <c r="AQ104" s="51"/>
      <c r="AR104" s="20"/>
      <c r="AS104" s="51"/>
      <c r="AT104" s="51"/>
      <c r="AU104" s="51"/>
      <c r="AV104" s="51"/>
      <c r="AW104" s="51"/>
      <c r="AX104" s="20"/>
      <c r="AY104" s="51"/>
      <c r="AZ104" s="51"/>
      <c r="BA104" s="51"/>
      <c r="BB104" s="51"/>
      <c r="BC104" s="51"/>
      <c r="BD104" s="51"/>
      <c r="BE104" s="51"/>
      <c r="BF104" s="26"/>
      <c r="BG104" s="51"/>
      <c r="BH104" s="26"/>
      <c r="BI104" s="51"/>
      <c r="BJ104" s="51"/>
      <c r="BK104" s="51"/>
      <c r="BL104" s="26"/>
      <c r="BM104" s="51"/>
      <c r="BN104" s="26"/>
      <c r="BO104" s="51"/>
      <c r="BP104" s="51"/>
      <c r="BQ104" s="51"/>
      <c r="BR104" s="26"/>
      <c r="BS104" s="51"/>
      <c r="BT104" s="26"/>
      <c r="BU104" s="51"/>
      <c r="BV104" s="51"/>
      <c r="BW104" s="51"/>
      <c r="BX104" s="26"/>
      <c r="BY104" s="51"/>
      <c r="BZ104" s="26"/>
      <c r="CA104" s="51"/>
      <c r="CB104" s="51"/>
      <c r="CC104" s="51"/>
      <c r="CD104" s="26"/>
      <c r="CE104" s="51"/>
      <c r="CF104" s="26"/>
    </row>
    <row r="105" spans="7:84" x14ac:dyDescent="0.2"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19"/>
      <c r="BG105" s="51"/>
      <c r="BH105" s="51"/>
      <c r="BI105" s="51"/>
      <c r="BJ105" s="51"/>
      <c r="BK105" s="51"/>
      <c r="BL105" s="19"/>
      <c r="BM105" s="51"/>
      <c r="BN105" s="51"/>
      <c r="BO105" s="51"/>
      <c r="BP105" s="51"/>
      <c r="BQ105" s="51"/>
      <c r="BR105" s="19"/>
      <c r="BS105" s="51"/>
      <c r="BT105" s="51"/>
      <c r="BU105" s="51"/>
      <c r="BV105" s="51"/>
      <c r="BW105" s="51"/>
      <c r="BX105" s="19"/>
      <c r="BY105" s="51"/>
      <c r="BZ105" s="51"/>
      <c r="CA105" s="51"/>
      <c r="CB105" s="51"/>
      <c r="CC105" s="51"/>
      <c r="CD105" s="19"/>
      <c r="CE105" s="51"/>
      <c r="CF105" s="51"/>
    </row>
    <row r="106" spans="7:84" x14ac:dyDescent="0.2"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20"/>
      <c r="BE106" s="51"/>
      <c r="BF106" s="19"/>
      <c r="BG106" s="51"/>
      <c r="BH106" s="51"/>
      <c r="BI106" s="51"/>
      <c r="BJ106" s="20"/>
      <c r="BK106" s="51"/>
      <c r="BL106" s="19"/>
      <c r="BM106" s="51"/>
      <c r="BN106" s="51"/>
      <c r="BO106" s="51"/>
      <c r="BP106" s="20"/>
      <c r="BQ106" s="51"/>
      <c r="BR106" s="19"/>
      <c r="BS106" s="51"/>
      <c r="BT106" s="51"/>
      <c r="BU106" s="51"/>
      <c r="BV106" s="20"/>
      <c r="BW106" s="51"/>
      <c r="BX106" s="19"/>
      <c r="BY106" s="51"/>
      <c r="BZ106" s="51"/>
      <c r="CA106" s="51"/>
      <c r="CB106" s="20"/>
      <c r="CC106" s="51"/>
      <c r="CD106" s="19"/>
      <c r="CE106" s="51"/>
      <c r="CF106" s="51"/>
    </row>
    <row r="107" spans="7:84" x14ac:dyDescent="0.2"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26"/>
      <c r="BE107" s="51"/>
      <c r="BF107" s="19"/>
      <c r="BG107" s="51"/>
      <c r="BH107" s="51"/>
      <c r="BI107" s="51"/>
      <c r="BJ107" s="26"/>
      <c r="BK107" s="51"/>
      <c r="BL107" s="19"/>
      <c r="BM107" s="51"/>
      <c r="BN107" s="51"/>
      <c r="BO107" s="51"/>
      <c r="BP107" s="26"/>
      <c r="BQ107" s="51"/>
      <c r="BR107" s="19"/>
      <c r="BS107" s="51"/>
      <c r="BT107" s="51"/>
      <c r="BU107" s="51"/>
      <c r="BV107" s="26"/>
      <c r="BW107" s="51"/>
      <c r="BX107" s="19"/>
      <c r="BY107" s="51"/>
      <c r="BZ107" s="51"/>
      <c r="CA107" s="51"/>
      <c r="CB107" s="26"/>
      <c r="CC107" s="51"/>
      <c r="CD107" s="19"/>
      <c r="CE107" s="51"/>
      <c r="CF107" s="51"/>
    </row>
  </sheetData>
  <mergeCells count="2">
    <mergeCell ref="E3:F3"/>
    <mergeCell ref="H3:K3"/>
  </mergeCells>
  <conditionalFormatting sqref="M3:P3">
    <cfRule type="cellIs" dxfId="1" priority="2" operator="notEqual">
      <formula>SQRT($E$3)</formula>
    </cfRule>
  </conditionalFormatting>
  <conditionalFormatting sqref="H3:K3">
    <cfRule type="cellIs" dxfId="0" priority="1" operator="notEqual">
      <formula>SQRT($E$3)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/>
  <dimension ref="B1:CF107"/>
  <sheetViews>
    <sheetView topLeftCell="C1" zoomScale="65" zoomScaleNormal="65" workbookViewId="0">
      <selection activeCell="AZ10" sqref="AZ10"/>
    </sheetView>
  </sheetViews>
  <sheetFormatPr defaultRowHeight="12.75" x14ac:dyDescent="0.2"/>
  <cols>
    <col min="1" max="78" width="4.7109375" customWidth="1"/>
    <col min="79" max="86" width="9.140625" customWidth="1"/>
  </cols>
  <sheetData>
    <row r="1" spans="2:76" ht="12" customHeight="1" x14ac:dyDescent="0.2"/>
    <row r="2" spans="2:76" ht="12" customHeight="1" x14ac:dyDescent="0.2">
      <c r="H2" s="1" t="s">
        <v>73</v>
      </c>
      <c r="N2" t="s">
        <v>77</v>
      </c>
      <c r="T2" t="s">
        <v>80</v>
      </c>
      <c r="Z2" t="s">
        <v>82</v>
      </c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</row>
    <row r="3" spans="2:76" ht="12" customHeight="1" x14ac:dyDescent="0.2">
      <c r="H3" s="122">
        <f>H23</f>
        <v>1</v>
      </c>
      <c r="N3" s="122">
        <f>N34</f>
        <v>1</v>
      </c>
      <c r="T3" s="122">
        <f>T45</f>
        <v>0</v>
      </c>
      <c r="Z3" s="122">
        <f>Z56</f>
        <v>1</v>
      </c>
      <c r="AF3" s="22"/>
      <c r="AG3" s="70"/>
      <c r="AH3" s="70"/>
      <c r="AI3" s="70"/>
      <c r="AJ3" s="70"/>
      <c r="AK3" s="70"/>
      <c r="AL3" s="22"/>
      <c r="AM3" s="70"/>
      <c r="AN3" s="70"/>
      <c r="AO3" s="70"/>
      <c r="AP3" s="70"/>
      <c r="AQ3" s="70"/>
      <c r="AR3" s="22"/>
      <c r="AS3" s="70"/>
      <c r="AT3" s="70"/>
      <c r="AU3" s="70"/>
      <c r="AV3" s="70"/>
      <c r="AW3" s="70"/>
      <c r="AX3" s="22"/>
    </row>
    <row r="4" spans="2:76" ht="12" customHeight="1" x14ac:dyDescent="0.2">
      <c r="H4" s="22"/>
      <c r="I4" s="70"/>
      <c r="J4" s="70"/>
      <c r="K4" s="70"/>
      <c r="L4" s="70"/>
      <c r="M4" s="70"/>
      <c r="N4" s="22"/>
      <c r="O4" s="70"/>
      <c r="P4" s="70"/>
      <c r="Q4" s="70"/>
      <c r="R4" s="70"/>
      <c r="S4" s="70"/>
      <c r="T4" s="22"/>
      <c r="U4" s="70"/>
      <c r="V4" s="70"/>
      <c r="W4" s="70"/>
      <c r="X4" s="70"/>
      <c r="Y4" s="70"/>
      <c r="Z4" s="22"/>
      <c r="AF4" s="22"/>
      <c r="AG4" s="70"/>
      <c r="AH4" s="70"/>
      <c r="AI4" s="70"/>
      <c r="AJ4" s="70"/>
      <c r="AK4" s="70"/>
      <c r="AL4" s="22"/>
      <c r="AM4" s="70"/>
      <c r="AN4" s="70"/>
      <c r="AO4" s="70"/>
      <c r="AP4" s="70"/>
      <c r="AQ4" s="70"/>
      <c r="AR4" s="22"/>
      <c r="AS4" s="70"/>
      <c r="AT4" s="70"/>
      <c r="AU4" s="70"/>
      <c r="AV4" s="70"/>
      <c r="AW4" s="70"/>
      <c r="AX4" s="22"/>
    </row>
    <row r="5" spans="2:76" ht="12" customHeight="1" x14ac:dyDescent="0.2">
      <c r="H5" s="22"/>
      <c r="I5" s="70"/>
      <c r="J5" s="70"/>
      <c r="K5" s="70"/>
      <c r="L5" s="70"/>
      <c r="M5" s="70"/>
      <c r="N5" s="22"/>
      <c r="O5" s="70"/>
      <c r="P5" s="70"/>
      <c r="Q5" s="70"/>
      <c r="R5" s="70"/>
      <c r="S5" s="70"/>
      <c r="T5" s="22"/>
      <c r="U5" s="70"/>
      <c r="V5" s="70"/>
      <c r="W5" s="70"/>
      <c r="X5" s="70"/>
      <c r="Y5" s="70"/>
      <c r="Z5" s="22"/>
      <c r="AB5" t="s">
        <v>205</v>
      </c>
      <c r="AF5" s="22"/>
      <c r="AG5" s="70"/>
      <c r="AH5" t="s">
        <v>94</v>
      </c>
      <c r="AN5" t="s">
        <v>83</v>
      </c>
      <c r="AT5" t="s">
        <v>84</v>
      </c>
      <c r="AZ5" t="s">
        <v>85</v>
      </c>
      <c r="BF5" t="s">
        <v>86</v>
      </c>
    </row>
    <row r="6" spans="2:76" ht="12" customHeight="1" x14ac:dyDescent="0.2">
      <c r="H6" s="22"/>
      <c r="I6" s="70"/>
      <c r="J6" s="70"/>
      <c r="K6" s="70"/>
      <c r="L6" s="70"/>
      <c r="M6" s="70"/>
      <c r="N6" s="22"/>
      <c r="O6" s="70"/>
      <c r="P6" s="70"/>
      <c r="Q6" s="70"/>
      <c r="R6" s="70"/>
      <c r="S6" s="70"/>
      <c r="T6" s="22"/>
      <c r="U6" s="70"/>
      <c r="V6" s="70"/>
      <c r="W6" s="70"/>
      <c r="X6" s="70"/>
      <c r="Y6" s="70"/>
      <c r="Z6" s="22"/>
      <c r="AB6" s="122">
        <f>AB53</f>
        <v>0</v>
      </c>
      <c r="AF6" s="22"/>
      <c r="AG6" s="70"/>
      <c r="AH6" s="122">
        <f>AH53</f>
        <v>0</v>
      </c>
      <c r="AN6" s="122">
        <f>AN53</f>
        <v>0</v>
      </c>
      <c r="AT6" s="122">
        <f>AT53</f>
        <v>0</v>
      </c>
      <c r="AZ6" s="122">
        <f>AZ53</f>
        <v>0</v>
      </c>
      <c r="BF6" s="122">
        <f>BF53</f>
        <v>0</v>
      </c>
    </row>
    <row r="7" spans="2:76" ht="12" customHeight="1" x14ac:dyDescent="0.2"/>
    <row r="8" spans="2:76" ht="12" customHeight="1" x14ac:dyDescent="0.2">
      <c r="B8" s="51"/>
      <c r="C8" s="51"/>
      <c r="D8" s="51"/>
      <c r="E8" s="51"/>
      <c r="F8" s="51"/>
      <c r="G8" s="51"/>
      <c r="H8" s="51"/>
      <c r="O8" s="70"/>
      <c r="P8" t="s">
        <v>186</v>
      </c>
      <c r="S8" s="51"/>
      <c r="T8" s="51"/>
      <c r="U8" s="51"/>
      <c r="V8" s="51" t="s">
        <v>187</v>
      </c>
      <c r="W8" s="51"/>
      <c r="AA8" s="51"/>
      <c r="AB8" s="51" t="s">
        <v>188</v>
      </c>
      <c r="AC8" s="51"/>
      <c r="AD8" s="51"/>
      <c r="AE8" s="51"/>
      <c r="AH8" t="s">
        <v>189</v>
      </c>
      <c r="AM8" s="70"/>
      <c r="AN8" t="s">
        <v>190</v>
      </c>
      <c r="AT8" t="s">
        <v>191</v>
      </c>
      <c r="AZ8" t="s">
        <v>192</v>
      </c>
      <c r="BF8" t="s">
        <v>193</v>
      </c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</row>
    <row r="9" spans="2:76" ht="12" customHeight="1" x14ac:dyDescent="0.2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22"/>
      <c r="P9" s="2">
        <v>1</v>
      </c>
      <c r="Q9" s="51"/>
      <c r="R9" s="51"/>
      <c r="S9" s="51"/>
      <c r="T9" s="20"/>
      <c r="U9" s="20"/>
      <c r="V9" s="2">
        <v>0</v>
      </c>
      <c r="W9" s="51"/>
      <c r="X9" s="51"/>
      <c r="Y9" s="26"/>
      <c r="Z9" s="26"/>
      <c r="AA9" s="26"/>
      <c r="AB9" s="2">
        <v>1</v>
      </c>
      <c r="AC9" s="26"/>
      <c r="AD9" s="51"/>
      <c r="AE9" s="51"/>
      <c r="AF9" s="51"/>
      <c r="AG9" s="51"/>
      <c r="AH9" s="2">
        <v>0</v>
      </c>
      <c r="AI9" s="51"/>
      <c r="AJ9" s="51"/>
      <c r="AK9" s="51"/>
      <c r="AL9" s="51"/>
      <c r="AM9" s="70"/>
      <c r="AN9" s="2">
        <v>1</v>
      </c>
      <c r="AT9" s="2">
        <v>0</v>
      </c>
      <c r="AZ9" s="2">
        <v>0</v>
      </c>
      <c r="BF9" s="2">
        <v>1</v>
      </c>
      <c r="BL9" s="22"/>
      <c r="BM9" s="70"/>
      <c r="BN9" s="70"/>
      <c r="BO9" s="70"/>
      <c r="BP9" s="70"/>
      <c r="BQ9" s="70"/>
      <c r="BR9" s="22"/>
      <c r="BS9" s="70"/>
      <c r="BT9" s="70"/>
      <c r="BU9" s="70"/>
      <c r="BV9" s="70"/>
      <c r="BW9" s="70"/>
      <c r="BX9" s="22"/>
    </row>
    <row r="10" spans="2:76" ht="12" customHeight="1" x14ac:dyDescent="0.2">
      <c r="B10" s="51"/>
      <c r="C10" s="20"/>
      <c r="D10" s="20"/>
      <c r="E10" s="51"/>
      <c r="F10" s="51"/>
      <c r="G10" s="51"/>
      <c r="H10" s="51"/>
      <c r="I10" s="51"/>
      <c r="J10" s="51"/>
      <c r="K10" s="20"/>
      <c r="L10" s="51"/>
      <c r="M10" s="20"/>
      <c r="N10" s="51"/>
      <c r="O10" s="20"/>
      <c r="P10" s="51"/>
      <c r="Q10" s="51"/>
      <c r="R10" s="51"/>
      <c r="S10" s="26"/>
      <c r="T10" s="26"/>
      <c r="U10" s="51"/>
      <c r="V10" s="51"/>
      <c r="W10" s="51"/>
      <c r="X10" s="26"/>
      <c r="Y10" s="20"/>
      <c r="Z10" s="20"/>
      <c r="AA10" s="20"/>
      <c r="AB10" s="26"/>
      <c r="AC10" s="51"/>
      <c r="AD10" s="51"/>
      <c r="AE10" s="51"/>
      <c r="AF10" s="51"/>
      <c r="AG10" s="20"/>
      <c r="AH10" s="51"/>
      <c r="AI10" s="20"/>
      <c r="AJ10" s="51"/>
      <c r="AK10" s="51"/>
      <c r="AL10" s="51"/>
      <c r="AM10" s="70"/>
    </row>
    <row r="11" spans="2:76" ht="12" customHeight="1" x14ac:dyDescent="0.2">
      <c r="B11" s="51"/>
      <c r="C11" s="51"/>
      <c r="D11" s="51"/>
      <c r="E11" s="51"/>
      <c r="F11" s="51"/>
      <c r="G11" s="51"/>
      <c r="H11" s="51"/>
      <c r="I11" s="117">
        <v>0</v>
      </c>
      <c r="J11" s="117">
        <v>0</v>
      </c>
      <c r="K11" s="51"/>
      <c r="L11" s="51"/>
      <c r="M11" s="51"/>
      <c r="N11" s="51"/>
      <c r="O11" s="117">
        <v>0</v>
      </c>
      <c r="P11" s="26"/>
      <c r="Q11" s="51"/>
      <c r="R11" s="26"/>
      <c r="S11" s="51"/>
      <c r="T11" s="51"/>
      <c r="U11" s="117">
        <v>1</v>
      </c>
      <c r="V11" s="26"/>
      <c r="W11" s="51"/>
      <c r="X11" s="26"/>
      <c r="Y11" s="26"/>
      <c r="Z11" s="19"/>
      <c r="AA11" s="26"/>
      <c r="AB11" s="26"/>
      <c r="AC11" s="51"/>
      <c r="AD11" s="26"/>
      <c r="AE11" s="51"/>
      <c r="AF11" s="51"/>
      <c r="AG11" s="51"/>
      <c r="AH11" s="51"/>
      <c r="AI11" s="51"/>
      <c r="AJ11" s="51"/>
      <c r="AK11" s="51"/>
      <c r="AL11" s="51"/>
      <c r="AM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</row>
    <row r="12" spans="2:76" ht="12" customHeight="1" x14ac:dyDescent="0.2">
      <c r="B12" s="19"/>
      <c r="C12" s="51"/>
      <c r="D12" s="26"/>
      <c r="E12" s="51"/>
      <c r="F12" s="20"/>
      <c r="G12" s="51"/>
      <c r="H12" s="51"/>
      <c r="I12" s="51"/>
      <c r="J12" s="19"/>
      <c r="K12" s="51"/>
      <c r="L12" s="51"/>
      <c r="M12" s="51"/>
      <c r="N12" s="20"/>
      <c r="O12" s="51"/>
      <c r="P12" s="20"/>
      <c r="Q12" s="51"/>
      <c r="R12" s="19"/>
      <c r="S12" s="51"/>
      <c r="T12" s="51"/>
      <c r="U12" s="51"/>
      <c r="V12" s="20"/>
      <c r="W12" s="51"/>
      <c r="X12" s="20"/>
      <c r="Y12" s="26"/>
      <c r="Z12" s="26"/>
      <c r="AA12" s="26"/>
      <c r="AB12" s="20"/>
      <c r="AC12" s="51"/>
      <c r="AD12" s="20"/>
      <c r="AE12" s="51"/>
      <c r="AF12" s="19"/>
      <c r="AG12" s="51"/>
      <c r="AH12" s="51"/>
      <c r="AI12" s="51"/>
      <c r="AJ12" s="20"/>
      <c r="AK12" s="51"/>
      <c r="AL12" s="26"/>
      <c r="AM12" s="70"/>
      <c r="AZ12" s="22"/>
      <c r="BA12" s="70"/>
      <c r="BB12" s="70"/>
      <c r="BC12" s="70"/>
      <c r="BD12" s="70"/>
      <c r="BE12" s="70"/>
      <c r="BF12" s="22"/>
      <c r="BG12" s="70"/>
      <c r="BH12" s="70"/>
      <c r="BI12" s="70"/>
      <c r="BJ12" s="70"/>
      <c r="BK12" s="70"/>
      <c r="BL12" s="22"/>
      <c r="BM12" s="70"/>
      <c r="BN12" s="70"/>
      <c r="BO12" s="70"/>
      <c r="BP12" s="70"/>
      <c r="BQ12" s="70"/>
      <c r="BR12" s="22"/>
      <c r="BS12" s="70"/>
      <c r="BT12" s="70"/>
      <c r="BU12" s="70"/>
      <c r="BV12" s="70"/>
      <c r="BW12" s="70"/>
      <c r="BX12" s="22"/>
    </row>
    <row r="13" spans="2:76" ht="12" customHeight="1" x14ac:dyDescent="0.2">
      <c r="B13" s="51"/>
      <c r="C13" s="51"/>
      <c r="D13" s="26"/>
      <c r="E13" s="51"/>
      <c r="F13" s="26"/>
      <c r="G13" s="51"/>
      <c r="I13" t="s">
        <v>27</v>
      </c>
      <c r="J13" t="s">
        <v>22</v>
      </c>
      <c r="M13" s="51"/>
      <c r="O13" t="s">
        <v>27</v>
      </c>
      <c r="P13" t="s">
        <v>22</v>
      </c>
      <c r="S13" s="51"/>
      <c r="U13" t="s">
        <v>27</v>
      </c>
      <c r="V13" t="s">
        <v>22</v>
      </c>
      <c r="X13" s="117">
        <v>0</v>
      </c>
      <c r="Y13" s="26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26"/>
      <c r="AK13" s="51"/>
      <c r="AL13" s="26"/>
      <c r="AM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</row>
    <row r="14" spans="2:76" ht="12" customHeight="1" thickBot="1" x14ac:dyDescent="0.25">
      <c r="B14" s="51"/>
      <c r="C14" s="51"/>
      <c r="D14" s="19"/>
      <c r="E14" s="51"/>
      <c r="F14" s="51"/>
      <c r="G14" s="51"/>
      <c r="I14" s="2">
        <f>I11</f>
        <v>0</v>
      </c>
      <c r="J14" s="2">
        <f>J11</f>
        <v>0</v>
      </c>
      <c r="M14" s="51"/>
      <c r="O14" s="2">
        <f>O9</f>
        <v>0</v>
      </c>
      <c r="P14" s="2">
        <f>P9</f>
        <v>1</v>
      </c>
      <c r="S14" s="51"/>
      <c r="U14" s="2">
        <f>U11</f>
        <v>1</v>
      </c>
      <c r="V14" s="2">
        <f>V9</f>
        <v>0</v>
      </c>
      <c r="Y14" s="26"/>
      <c r="Z14" s="51"/>
      <c r="AA14" s="20"/>
      <c r="AB14" s="20"/>
      <c r="AC14" s="51"/>
      <c r="AD14" s="51"/>
      <c r="AE14" s="51"/>
      <c r="AF14" s="51"/>
      <c r="AG14" s="20"/>
      <c r="AH14" s="20"/>
      <c r="AI14" s="51"/>
      <c r="AJ14" s="51"/>
      <c r="AK14" s="51"/>
      <c r="AL14" s="51"/>
      <c r="AM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</row>
    <row r="15" spans="2:76" ht="12" customHeight="1" x14ac:dyDescent="0.2">
      <c r="B15" s="20"/>
      <c r="C15" s="51"/>
      <c r="D15" s="19"/>
      <c r="E15" s="51"/>
      <c r="F15" s="51"/>
      <c r="G15" s="51"/>
      <c r="H15" t="s">
        <v>117</v>
      </c>
      <c r="I15" s="74"/>
      <c r="J15" s="75"/>
      <c r="K15" s="76"/>
      <c r="L15" t="s">
        <v>116</v>
      </c>
      <c r="M15" s="51"/>
      <c r="N15" t="s">
        <v>117</v>
      </c>
      <c r="O15" s="74"/>
      <c r="P15" s="75"/>
      <c r="Q15" s="76"/>
      <c r="R15" t="s">
        <v>116</v>
      </c>
      <c r="S15" s="51"/>
      <c r="T15" t="s">
        <v>117</v>
      </c>
      <c r="U15" s="74"/>
      <c r="V15" s="75"/>
      <c r="W15" s="76"/>
      <c r="X15" t="s">
        <v>116</v>
      </c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0"/>
    </row>
    <row r="16" spans="2:76" ht="12" customHeight="1" x14ac:dyDescent="0.2">
      <c r="B16" s="26"/>
      <c r="C16" s="51"/>
      <c r="D16" s="19"/>
      <c r="E16" s="51"/>
      <c r="F16" s="51"/>
      <c r="G16" s="51"/>
      <c r="H16" s="18">
        <f>IF(OR(AND(NOT(IF(J14,1,0)),(IF(I14,1,0))),AND(NOT( OR(AND(IF(J14,1,0),NOT(IF(I14,1,0))), AND(NOT(IF(J14,1,0)),IF(I14,1,0))) ),(IF(L16,1,0)))),1,0)</f>
        <v>0</v>
      </c>
      <c r="I16" s="77"/>
      <c r="J16" s="13" t="s">
        <v>128</v>
      </c>
      <c r="K16" s="78"/>
      <c r="L16" s="2">
        <f>N16</f>
        <v>0</v>
      </c>
      <c r="M16" s="51"/>
      <c r="N16" s="18">
        <f>IF(OR(AND(NOT(IF(P14,1,0)),(IF(O14,1,0))),AND(NOT( OR(AND(IF(P14,1,0),NOT(IF(O14,1,0))), AND(NOT(IF(P14,1,0)),IF(O14,1,0))) ),(IF(R16,1,0)))),1,0)</f>
        <v>0</v>
      </c>
      <c r="O16" s="77"/>
      <c r="P16" s="13" t="s">
        <v>128</v>
      </c>
      <c r="Q16" s="78"/>
      <c r="R16" s="2">
        <f>T16</f>
        <v>1</v>
      </c>
      <c r="S16" s="51"/>
      <c r="T16" s="18">
        <f>IF(OR(AND(NOT(IF(V14,1,0)),(IF(U14,1,0))),AND(NOT( OR(AND(IF(V14,1,0),NOT(IF(U14,1,0))), AND(NOT(IF(V14,1,0)),IF(U14,1,0))) ),(IF(X16,1,0)))),1,0)</f>
        <v>1</v>
      </c>
      <c r="U16" s="77"/>
      <c r="V16" s="13" t="s">
        <v>128</v>
      </c>
      <c r="W16" s="78"/>
      <c r="X16" s="2">
        <f>X13</f>
        <v>0</v>
      </c>
      <c r="Y16" s="51"/>
      <c r="Z16" s="19"/>
      <c r="AA16" s="51"/>
      <c r="AB16" s="26"/>
      <c r="AC16" s="51"/>
      <c r="AD16" s="20"/>
      <c r="AE16" s="51"/>
      <c r="AF16" s="19"/>
      <c r="AG16" s="51"/>
      <c r="AH16" s="26"/>
      <c r="AI16" s="51"/>
      <c r="AJ16" s="20"/>
      <c r="AK16" s="51"/>
      <c r="AL16" s="51"/>
      <c r="AM16" s="70"/>
    </row>
    <row r="17" spans="2:53" ht="12" customHeight="1" x14ac:dyDescent="0.2">
      <c r="B17" s="51"/>
      <c r="C17" s="51"/>
      <c r="D17" s="51"/>
      <c r="E17" s="51"/>
      <c r="F17" s="51"/>
      <c r="G17" s="51"/>
      <c r="I17" s="77"/>
      <c r="J17" s="13"/>
      <c r="K17" s="78"/>
      <c r="L17" s="1"/>
      <c r="M17" s="51"/>
      <c r="O17" s="77"/>
      <c r="P17" s="13"/>
      <c r="Q17" s="78"/>
      <c r="R17" s="1"/>
      <c r="S17" s="51"/>
      <c r="U17" s="77"/>
      <c r="V17" s="13"/>
      <c r="W17" s="78"/>
      <c r="X17" s="1"/>
      <c r="Y17" s="51"/>
      <c r="Z17" s="51"/>
      <c r="AA17" s="51"/>
      <c r="AB17" s="26"/>
      <c r="AC17" s="51"/>
      <c r="AD17" s="26"/>
      <c r="AE17" s="51"/>
      <c r="AF17" s="51"/>
      <c r="AG17" s="51"/>
      <c r="AH17" s="26"/>
      <c r="AI17" s="51"/>
      <c r="AJ17" s="26"/>
      <c r="AK17" s="51"/>
      <c r="AL17" s="51"/>
      <c r="AM17" s="70"/>
    </row>
    <row r="18" spans="2:53" ht="12" customHeight="1" x14ac:dyDescent="0.2">
      <c r="B18" s="51"/>
      <c r="C18" s="51"/>
      <c r="D18" s="51"/>
      <c r="E18" s="51"/>
      <c r="F18" s="51"/>
      <c r="G18" s="51"/>
      <c r="H18" t="s">
        <v>21</v>
      </c>
      <c r="I18" s="77"/>
      <c r="J18" s="19"/>
      <c r="K18" s="78"/>
      <c r="M18" s="51"/>
      <c r="N18" t="s">
        <v>21</v>
      </c>
      <c r="O18" s="77"/>
      <c r="P18" s="19"/>
      <c r="Q18" s="78"/>
      <c r="S18" s="51"/>
      <c r="T18" t="s">
        <v>21</v>
      </c>
      <c r="U18" s="77"/>
      <c r="V18" s="19"/>
      <c r="W18" s="78"/>
      <c r="Y18" s="51"/>
      <c r="Z18" s="51"/>
      <c r="AA18" s="51"/>
      <c r="AB18" s="19"/>
      <c r="AC18" s="51"/>
      <c r="AD18" s="51"/>
      <c r="AE18" s="51"/>
      <c r="AF18" s="51"/>
      <c r="AG18" s="51"/>
      <c r="AH18" s="19"/>
      <c r="AI18" s="51"/>
      <c r="AJ18" s="51"/>
      <c r="AK18" s="51"/>
      <c r="AL18" s="51"/>
      <c r="AW18" s="51"/>
      <c r="AX18" s="51"/>
      <c r="AY18" s="51"/>
      <c r="AZ18" s="51"/>
      <c r="BA18" s="51"/>
    </row>
    <row r="19" spans="2:53" ht="12" customHeight="1" thickBot="1" x14ac:dyDescent="0.25">
      <c r="B19" s="26"/>
      <c r="C19" s="26"/>
      <c r="D19" s="26"/>
      <c r="E19" s="26"/>
      <c r="F19" s="26"/>
      <c r="G19" s="26"/>
      <c r="H19" s="2">
        <f>H16</f>
        <v>0</v>
      </c>
      <c r="I19" s="79" t="s">
        <v>169</v>
      </c>
      <c r="J19" s="116">
        <f>IF(OR(AND(IF(L16,1,0),NOT(IF(J14,1,0)),NOT(IF(I14,1,0))),AND(NOT(IF(L16,1,0)),IF(J14,1,0),NOT(IF(I14,1,0))),AND(NOT(IF(L16,1,0)),NOT(IF(J14,1,0)),IF(I14,1,0)),AND(IF(L16,1,0),IF(J14,1,0),IF(I14,1,0))),1,0)</f>
        <v>0</v>
      </c>
      <c r="K19" s="81"/>
      <c r="N19" s="2">
        <f>H19</f>
        <v>0</v>
      </c>
      <c r="O19" s="79" t="s">
        <v>169</v>
      </c>
      <c r="P19" s="116">
        <f>IF(OR(AND(IF(R16,1,0),NOT(IF(P14,1,0)),NOT(IF(O14,1,0))),AND(NOT(IF(R16,1,0)),IF(P14,1,0),NOT(IF(O14,1,0))),AND(NOT(IF(R16,1,0)),NOT(IF(P14,1,0)),IF(O14,1,0)),AND(IF(R16,1,0),IF(P14,1,0),IF(O14,1,0))),1,0)</f>
        <v>0</v>
      </c>
      <c r="Q19" s="81"/>
      <c r="T19" s="2">
        <f>N19</f>
        <v>0</v>
      </c>
      <c r="U19" s="79" t="s">
        <v>169</v>
      </c>
      <c r="V19" s="116">
        <f>IF(OR(AND(IF(X16,1,0),NOT(IF(V14,1,0)),NOT(IF(U14,1,0))),AND(NOT(IF(X16,1,0)),IF(V14,1,0),NOT(IF(U14,1,0))),AND(NOT(IF(X16,1,0)),NOT(IF(V14,1,0)),IF(U14,1,0)),AND(IF(X16,1,0),IF(V14,1,0),IF(U14,1,0))),1,0)</f>
        <v>1</v>
      </c>
      <c r="W19" s="81"/>
      <c r="Z19" s="20"/>
      <c r="AA19" s="51"/>
      <c r="AB19" s="19"/>
      <c r="AC19" s="51"/>
      <c r="AD19" s="51"/>
      <c r="AE19" s="51"/>
      <c r="AF19" s="20"/>
      <c r="AG19" s="51"/>
      <c r="AH19" s="19"/>
      <c r="AI19" s="51"/>
      <c r="AJ19" s="51"/>
      <c r="AK19" s="51"/>
      <c r="AL19" s="51"/>
      <c r="AW19" s="51"/>
      <c r="AX19" s="20"/>
      <c r="AY19" s="20"/>
      <c r="AZ19" s="51"/>
      <c r="BA19" s="51"/>
    </row>
    <row r="20" spans="2:53" ht="12" customHeight="1" x14ac:dyDescent="0.2">
      <c r="B20" s="26"/>
      <c r="C20" s="26"/>
      <c r="D20" s="26"/>
      <c r="E20" s="26"/>
      <c r="F20" s="26"/>
      <c r="G20" s="26"/>
      <c r="H20" s="1"/>
      <c r="I20" s="32" t="s">
        <v>172</v>
      </c>
      <c r="J20" s="82">
        <f>IF(OR(AND(IF(H19,1,0),IF(J14,1,0)),AND(NOT(IF(H19,1,0)), OR(AND(IF(L16,1,0),NOT(IF(J14,1,0)),NOT(IF(I14,1,0))),AND(NOT(IF(L16,1,0)),IF(J14,1,0),NOT(IF(I14,1,0))),AND(NOT(IF(L16,1,0)),NOT(IF(J14,1,0)),IF(I14,1,0)),AND(IF(L16,1,0),IF(J14,1,0),IF(I14,1,0))) )),1,0)</f>
        <v>0</v>
      </c>
      <c r="K20" s="32"/>
      <c r="N20" s="1"/>
      <c r="O20" s="32" t="s">
        <v>172</v>
      </c>
      <c r="P20" s="82">
        <f>IF(OR(AND(IF(N19,1,0),IF(P14,1,0)),AND(NOT(IF(N19,1,0)), OR(AND(IF(R16,1,0),NOT(IF(P14,1,0)),NOT(IF(O14,1,0))),AND(NOT(IF(R16,1,0)),IF(P14,1,0),NOT(IF(O14,1,0))),AND(NOT(IF(R16,1,0)),NOT(IF(P14,1,0)),IF(O14,1,0)),AND(IF(R16,1,0),IF(P14,1,0),IF(O14,1,0))) )),1,0)</f>
        <v>0</v>
      </c>
      <c r="Q20" s="32"/>
      <c r="T20" s="1"/>
      <c r="U20" s="32" t="s">
        <v>172</v>
      </c>
      <c r="V20" s="82">
        <f>IF(OR(AND(IF(T19,1,0),IF(V14,1,0)),AND(NOT(IF(T19,1,0)), OR(AND(IF(X16,1,0),NOT(IF(V14,1,0)),NOT(IF(U14,1,0))),AND(NOT(IF(X16,1,0)),IF(V14,1,0),NOT(IF(U14,1,0))),AND(NOT(IF(X16,1,0)),NOT(IF(V14,1,0)),IF(U14,1,0)),AND(IF(X16,1,0),IF(V14,1,0),IF(U14,1,0))) )),1,0)</f>
        <v>1</v>
      </c>
      <c r="W20" s="32"/>
      <c r="Z20" s="26"/>
      <c r="AA20" s="51"/>
      <c r="AB20" s="19"/>
      <c r="AC20" s="51"/>
      <c r="AD20" s="51"/>
      <c r="AE20" s="51"/>
      <c r="AF20" s="26"/>
      <c r="AG20" s="51"/>
      <c r="AH20" s="19"/>
      <c r="AI20" s="51"/>
      <c r="AJ20" s="51"/>
      <c r="AK20" s="51"/>
      <c r="AL20" s="51"/>
      <c r="AW20" s="51"/>
      <c r="AX20" s="51"/>
      <c r="AY20" s="51"/>
      <c r="AZ20" s="51"/>
      <c r="BA20" s="51"/>
    </row>
    <row r="21" spans="2:53" ht="12" customHeight="1" x14ac:dyDescent="0.2">
      <c r="B21" s="26"/>
      <c r="C21" s="26"/>
      <c r="D21" s="26"/>
      <c r="E21" s="26"/>
      <c r="F21" s="26"/>
      <c r="G21" s="1" t="s">
        <v>16</v>
      </c>
      <c r="H21" s="2">
        <f>H16</f>
        <v>0</v>
      </c>
      <c r="I21" s="1"/>
      <c r="S21" s="26"/>
      <c r="T21" s="20"/>
      <c r="U21" s="26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W21" s="123"/>
      <c r="AX21" s="51"/>
      <c r="AY21" s="26"/>
      <c r="AZ21" s="51"/>
      <c r="BA21" s="20"/>
    </row>
    <row r="22" spans="2:53" ht="12" customHeight="1" x14ac:dyDescent="0.2">
      <c r="B22" s="26"/>
      <c r="C22" s="26"/>
      <c r="D22" s="26"/>
      <c r="E22" s="26"/>
      <c r="F22" s="26"/>
      <c r="G22" s="23"/>
      <c r="H22" s="24" t="s">
        <v>201</v>
      </c>
      <c r="I22" s="25"/>
      <c r="O22" s="117">
        <v>0</v>
      </c>
      <c r="S22" s="26"/>
      <c r="T22" s="26"/>
      <c r="U22" s="26"/>
      <c r="AA22" s="117">
        <v>0</v>
      </c>
      <c r="AF22" s="26"/>
      <c r="AG22" s="117">
        <v>1</v>
      </c>
      <c r="AK22" s="51"/>
      <c r="AL22" s="51"/>
      <c r="AM22" s="51"/>
      <c r="AN22" s="51"/>
      <c r="AO22" s="51"/>
      <c r="AP22" s="51"/>
      <c r="AW22" s="51"/>
      <c r="AX22" s="51"/>
      <c r="AY22" s="26"/>
      <c r="AZ22" s="51"/>
      <c r="BA22" s="26"/>
    </row>
    <row r="23" spans="2:53" ht="12" customHeight="1" x14ac:dyDescent="0.2">
      <c r="B23" s="26"/>
      <c r="C23" s="26"/>
      <c r="D23" s="26"/>
      <c r="E23" s="26"/>
      <c r="F23" s="26"/>
      <c r="G23" s="1" t="s">
        <v>15</v>
      </c>
      <c r="H23" s="18">
        <f>IF(NOT(IF(H21,1,0)),1,0)</f>
        <v>1</v>
      </c>
      <c r="I23" s="1"/>
      <c r="S23" s="26"/>
      <c r="T23" s="19"/>
      <c r="U23" s="26"/>
      <c r="AK23" s="51"/>
      <c r="AL23" s="51"/>
      <c r="AM23" s="51"/>
      <c r="AN23" s="51"/>
      <c r="AO23" s="51"/>
      <c r="AP23" s="51"/>
      <c r="AW23" s="51"/>
      <c r="AX23" s="51"/>
      <c r="AY23" s="19"/>
      <c r="AZ23" s="51"/>
      <c r="BA23" s="51"/>
    </row>
    <row r="24" spans="2:53" ht="12" customHeight="1" x14ac:dyDescent="0.2">
      <c r="B24" s="26"/>
      <c r="C24" s="26"/>
      <c r="D24" s="26"/>
      <c r="E24" s="26"/>
      <c r="F24" s="26"/>
      <c r="G24" s="26"/>
      <c r="H24" s="26"/>
      <c r="O24" t="s">
        <v>27</v>
      </c>
      <c r="P24" t="s">
        <v>22</v>
      </c>
      <c r="U24" t="s">
        <v>27</v>
      </c>
      <c r="V24" t="s">
        <v>22</v>
      </c>
      <c r="AA24" t="s">
        <v>27</v>
      </c>
      <c r="AB24" t="s">
        <v>22</v>
      </c>
      <c r="AG24" t="s">
        <v>27</v>
      </c>
      <c r="AH24" t="s">
        <v>22</v>
      </c>
      <c r="AJ24" s="117">
        <v>0</v>
      </c>
      <c r="AK24" s="51"/>
      <c r="AL24" s="51"/>
      <c r="AM24" s="51"/>
      <c r="AN24" s="51"/>
      <c r="AO24" s="51"/>
      <c r="AP24" s="26"/>
      <c r="AW24" s="20"/>
      <c r="AX24" s="51"/>
      <c r="AY24" s="19"/>
      <c r="AZ24" s="51"/>
      <c r="BA24" s="51"/>
    </row>
    <row r="25" spans="2:53" ht="12" customHeight="1" thickBot="1" x14ac:dyDescent="0.25">
      <c r="B25" s="26"/>
      <c r="C25" s="26"/>
      <c r="D25" s="26"/>
      <c r="E25" s="26"/>
      <c r="F25" s="26"/>
      <c r="G25" s="26"/>
      <c r="H25" s="26"/>
      <c r="O25" s="2">
        <f>O22</f>
        <v>0</v>
      </c>
      <c r="P25" s="2">
        <f>P20</f>
        <v>0</v>
      </c>
      <c r="U25" s="2">
        <f>H23</f>
        <v>1</v>
      </c>
      <c r="V25" s="2">
        <f>V20</f>
        <v>1</v>
      </c>
      <c r="AA25" s="2">
        <f>AA22</f>
        <v>0</v>
      </c>
      <c r="AB25" s="2">
        <f>AB9</f>
        <v>1</v>
      </c>
      <c r="AG25" s="2">
        <f>AG22</f>
        <v>1</v>
      </c>
      <c r="AH25" s="2">
        <f>AH9</f>
        <v>0</v>
      </c>
      <c r="AK25" s="51"/>
      <c r="AL25" s="51"/>
      <c r="AM25" s="20"/>
      <c r="AN25" s="20"/>
      <c r="AO25" s="51"/>
      <c r="AP25" s="51"/>
      <c r="AW25" s="26"/>
      <c r="AX25" s="51"/>
      <c r="AY25" s="19"/>
      <c r="AZ25" s="51"/>
      <c r="BA25" s="51"/>
    </row>
    <row r="26" spans="2:53" ht="12" customHeight="1" x14ac:dyDescent="0.2">
      <c r="B26" s="26"/>
      <c r="C26" s="26"/>
      <c r="D26" s="26"/>
      <c r="E26" s="26"/>
      <c r="F26" s="26"/>
      <c r="G26" s="26"/>
      <c r="H26" s="26"/>
      <c r="N26" t="s">
        <v>117</v>
      </c>
      <c r="O26" s="74"/>
      <c r="P26" s="75"/>
      <c r="Q26" s="76"/>
      <c r="R26" t="s">
        <v>116</v>
      </c>
      <c r="T26" t="s">
        <v>117</v>
      </c>
      <c r="U26" s="74"/>
      <c r="V26" s="75"/>
      <c r="W26" s="76"/>
      <c r="X26" t="s">
        <v>116</v>
      </c>
      <c r="Z26" t="s">
        <v>117</v>
      </c>
      <c r="AA26" s="74"/>
      <c r="AB26" s="75"/>
      <c r="AC26" s="76"/>
      <c r="AD26" t="s">
        <v>116</v>
      </c>
      <c r="AF26" t="s">
        <v>117</v>
      </c>
      <c r="AG26" s="74"/>
      <c r="AH26" s="75"/>
      <c r="AI26" s="76"/>
      <c r="AJ26" t="s">
        <v>116</v>
      </c>
      <c r="AK26" s="51"/>
      <c r="AL26" s="51"/>
      <c r="AM26" s="51"/>
      <c r="AN26" s="51"/>
      <c r="AO26" s="51"/>
      <c r="AP26" s="51"/>
    </row>
    <row r="27" spans="2:53" ht="12" customHeight="1" x14ac:dyDescent="0.2">
      <c r="B27" s="26"/>
      <c r="C27" s="26"/>
      <c r="D27" s="26"/>
      <c r="E27" s="26"/>
      <c r="F27" s="26"/>
      <c r="G27" s="26"/>
      <c r="H27" s="26"/>
      <c r="N27" s="18">
        <f>IF(OR(AND(NOT(IF(P25,1,0)),(IF(O25,1,0))),AND(NOT( OR(AND(IF(P25,1,0),NOT(IF(O25,1,0))), AND(NOT(IF(P25,1,0)),IF(O25,1,0))) ),(IF(R27,1,0)))),1,0)</f>
        <v>0</v>
      </c>
      <c r="O27" s="77"/>
      <c r="P27" s="13" t="s">
        <v>128</v>
      </c>
      <c r="Q27" s="78"/>
      <c r="R27" s="2">
        <f>T27</f>
        <v>0</v>
      </c>
      <c r="T27" s="18">
        <f>IF(OR(AND(NOT(IF(V25,1,0)),(IF(U25,1,0))),AND(NOT( OR(AND(IF(V25,1,0),NOT(IF(U25,1,0))), AND(NOT(IF(V25,1,0)),IF(U25,1,0))) ),(IF(X27,1,0)))),1,0)</f>
        <v>0</v>
      </c>
      <c r="U27" s="77"/>
      <c r="V27" s="13" t="s">
        <v>128</v>
      </c>
      <c r="W27" s="78"/>
      <c r="X27" s="2">
        <f>Z27</f>
        <v>0</v>
      </c>
      <c r="Z27" s="18">
        <f>IF(OR(AND(NOT(IF(AB25,1,0)),(IF(AA25,1,0))),AND(NOT( OR(AND(IF(AB25,1,0),NOT(IF(AA25,1,0))), AND(NOT(IF(AB25,1,0)),IF(AA25,1,0))) ),(IF(AD27,1,0)))),1,0)</f>
        <v>0</v>
      </c>
      <c r="AA27" s="77"/>
      <c r="AB27" s="13" t="s">
        <v>128</v>
      </c>
      <c r="AC27" s="78"/>
      <c r="AD27" s="2">
        <f>AF27</f>
        <v>1</v>
      </c>
      <c r="AF27" s="18">
        <f>IF(OR(AND(NOT(IF(AH25,1,0)),(IF(AG25,1,0))),AND(NOT( OR(AND(IF(AH25,1,0),NOT(IF(AG25,1,0))), AND(NOT(IF(AH25,1,0)),IF(AG25,1,0))) ),(IF(AJ27,1,0)))),1,0)</f>
        <v>1</v>
      </c>
      <c r="AG27" s="77"/>
      <c r="AH27" s="13" t="s">
        <v>128</v>
      </c>
      <c r="AI27" s="78"/>
      <c r="AJ27" s="2">
        <f>AJ24</f>
        <v>0</v>
      </c>
      <c r="AK27" s="51"/>
      <c r="AL27" s="19"/>
      <c r="AM27" s="51"/>
      <c r="AN27" s="26"/>
      <c r="AO27" s="51"/>
      <c r="AP27" s="20"/>
    </row>
    <row r="28" spans="2:53" ht="12" customHeight="1" x14ac:dyDescent="0.2">
      <c r="B28" s="26"/>
      <c r="C28" s="26"/>
      <c r="D28" s="26"/>
      <c r="E28" s="26"/>
      <c r="F28" s="26"/>
      <c r="G28" s="26"/>
      <c r="H28" s="26"/>
      <c r="O28" s="77"/>
      <c r="P28" s="13"/>
      <c r="Q28" s="78"/>
      <c r="R28" s="1"/>
      <c r="U28" s="77"/>
      <c r="V28" s="13"/>
      <c r="W28" s="78"/>
      <c r="X28" s="1"/>
      <c r="AA28" s="77"/>
      <c r="AB28" s="13"/>
      <c r="AC28" s="78"/>
      <c r="AD28" s="1"/>
      <c r="AG28" s="77"/>
      <c r="AH28" s="13"/>
      <c r="AI28" s="78"/>
      <c r="AJ28" s="1"/>
      <c r="AK28" s="51"/>
      <c r="AL28" s="51"/>
      <c r="AM28" s="51"/>
      <c r="AN28" s="26"/>
      <c r="AO28" s="51"/>
      <c r="AP28" s="26"/>
    </row>
    <row r="29" spans="2:53" ht="12" customHeight="1" x14ac:dyDescent="0.2">
      <c r="B29" s="26"/>
      <c r="C29" s="26"/>
      <c r="D29" s="26"/>
      <c r="E29" s="26"/>
      <c r="F29" s="26"/>
      <c r="G29" s="26"/>
      <c r="H29" s="26"/>
      <c r="N29" t="s">
        <v>21</v>
      </c>
      <c r="O29" s="77"/>
      <c r="P29" s="19"/>
      <c r="Q29" s="78"/>
      <c r="T29" t="s">
        <v>21</v>
      </c>
      <c r="U29" s="77"/>
      <c r="V29" s="19"/>
      <c r="W29" s="78"/>
      <c r="Z29" t="s">
        <v>21</v>
      </c>
      <c r="AA29" s="77"/>
      <c r="AB29" s="19"/>
      <c r="AC29" s="78"/>
      <c r="AF29" t="s">
        <v>21</v>
      </c>
      <c r="AG29" s="77"/>
      <c r="AH29" s="19"/>
      <c r="AI29" s="78"/>
      <c r="AK29" s="51"/>
      <c r="AL29" s="51"/>
      <c r="AM29" s="51"/>
      <c r="AN29" s="19"/>
      <c r="AO29" s="51"/>
      <c r="AP29" s="51"/>
    </row>
    <row r="30" spans="2:53" ht="12" customHeight="1" thickBot="1" x14ac:dyDescent="0.25">
      <c r="B30" s="26"/>
      <c r="C30" s="26"/>
      <c r="D30" s="26"/>
      <c r="E30" s="26"/>
      <c r="F30" s="26"/>
      <c r="G30" s="26"/>
      <c r="H30" s="26"/>
      <c r="L30" s="26"/>
      <c r="N30" s="2">
        <f>N27</f>
        <v>0</v>
      </c>
      <c r="O30" s="79" t="s">
        <v>169</v>
      </c>
      <c r="P30" s="116">
        <f>IF(OR(AND(IF(R27,1,0),NOT(IF(P25,1,0)),NOT(IF(O25,1,0))),AND(NOT(IF(R27,1,0)),IF(P25,1,0),NOT(IF(O25,1,0))),AND(NOT(IF(R27,1,0)),NOT(IF(P25,1,0)),IF(O25,1,0)),AND(IF(R27,1,0),IF(P25,1,0),IF(O25,1,0))),1,0)</f>
        <v>0</v>
      </c>
      <c r="Q30" s="81"/>
      <c r="T30" s="2">
        <f>N30</f>
        <v>0</v>
      </c>
      <c r="U30" s="79" t="s">
        <v>169</v>
      </c>
      <c r="V30" s="116">
        <f>IF(OR(AND(IF(X27,1,0),NOT(IF(V25,1,0)),NOT(IF(U25,1,0))),AND(NOT(IF(X27,1,0)),IF(V25,1,0),NOT(IF(U25,1,0))),AND(NOT(IF(X27,1,0)),NOT(IF(V25,1,0)),IF(U25,1,0)),AND(IF(X27,1,0),IF(V25,1,0),IF(U25,1,0))),1,0)</f>
        <v>0</v>
      </c>
      <c r="W30" s="81"/>
      <c r="Z30" s="2">
        <f>T30</f>
        <v>0</v>
      </c>
      <c r="AA30" s="79" t="s">
        <v>169</v>
      </c>
      <c r="AB30" s="116">
        <f>IF(OR(AND(IF(AD27,1,0),NOT(IF(AB25,1,0)),NOT(IF(AA25,1,0))),AND(NOT(IF(AD27,1,0)),IF(AB25,1,0),NOT(IF(AA25,1,0))),AND(NOT(IF(AD27,1,0)),NOT(IF(AB25,1,0)),IF(AA25,1,0)),AND(IF(AD27,1,0),IF(AB25,1,0),IF(AA25,1,0))),1,0)</f>
        <v>0</v>
      </c>
      <c r="AC30" s="81"/>
      <c r="AF30" s="2">
        <f>Z30</f>
        <v>0</v>
      </c>
      <c r="AG30" s="79" t="s">
        <v>169</v>
      </c>
      <c r="AH30" s="116">
        <f>IF(OR(AND(IF(AJ27,1,0),NOT(IF(AH25,1,0)),NOT(IF(AG25,1,0))),AND(NOT(IF(AJ27,1,0)),IF(AH25,1,0),NOT(IF(AG25,1,0))),AND(NOT(IF(AJ27,1,0)),NOT(IF(AH25,1,0)),IF(AG25,1,0)),AND(IF(AJ27,1,0),IF(AH25,1,0),IF(AG25,1,0))),1,0)</f>
        <v>1</v>
      </c>
      <c r="AI30" s="81"/>
      <c r="AK30" s="51"/>
      <c r="AL30" s="20"/>
      <c r="AM30" s="51"/>
      <c r="AN30" s="19"/>
      <c r="AO30" s="51"/>
      <c r="AP30" s="51"/>
    </row>
    <row r="31" spans="2:53" ht="12" customHeight="1" x14ac:dyDescent="0.2">
      <c r="B31" s="26"/>
      <c r="C31" s="26"/>
      <c r="D31" s="26"/>
      <c r="E31" s="26"/>
      <c r="F31" s="26"/>
      <c r="G31" s="26"/>
      <c r="H31" s="26"/>
      <c r="N31" s="1"/>
      <c r="O31" s="32" t="s">
        <v>172</v>
      </c>
      <c r="P31" s="82">
        <f>IF(OR(AND(IF(N30,1,0),IF(P25,1,0)),AND(NOT(IF(N30,1,0)), OR(AND(IF(R27,1,0),NOT(IF(P25,1,0)),NOT(IF(O25,1,0))),AND(NOT(IF(R27,1,0)),IF(P25,1,0),NOT(IF(O25,1,0))),AND(NOT(IF(R27,1,0)),NOT(IF(P25,1,0)),IF(O25,1,0)),AND(IF(R27,1,0),IF(P25,1,0),IF(O25,1,0))) )),1,0)</f>
        <v>0</v>
      </c>
      <c r="Q31" s="32"/>
      <c r="T31" s="1"/>
      <c r="U31" s="32" t="s">
        <v>172</v>
      </c>
      <c r="V31" s="82">
        <f>IF(OR(AND(IF(T30,1,0),IF(V25,1,0)),AND(NOT(IF(T30,1,0)), OR(AND(IF(X27,1,0),NOT(IF(V25,1,0)),NOT(IF(U25,1,0))),AND(NOT(IF(X27,1,0)),IF(V25,1,0),NOT(IF(U25,1,0))),AND(NOT(IF(X27,1,0)),NOT(IF(V25,1,0)),IF(U25,1,0)),AND(IF(X27,1,0),IF(V25,1,0),IF(U25,1,0))) )),1,0)</f>
        <v>0</v>
      </c>
      <c r="W31" s="32"/>
      <c r="Z31" s="1"/>
      <c r="AA31" s="32" t="s">
        <v>172</v>
      </c>
      <c r="AB31" s="82">
        <f>IF(OR(AND(IF(Z30,1,0),IF(AB25,1,0)),AND(NOT(IF(Z30,1,0)), OR(AND(IF(AD27,1,0),NOT(IF(AB25,1,0)),NOT(IF(AA25,1,0))),AND(NOT(IF(AD27,1,0)),IF(AB25,1,0),NOT(IF(AA25,1,0))),AND(NOT(IF(AD27,1,0)),NOT(IF(AB25,1,0)),IF(AA25,1,0)),AND(IF(AD27,1,0),IF(AB25,1,0),IF(AA25,1,0))) )),1,0)</f>
        <v>0</v>
      </c>
      <c r="AC31" s="32"/>
      <c r="AF31" s="1"/>
      <c r="AG31" s="32" t="s">
        <v>172</v>
      </c>
      <c r="AH31" s="82">
        <f>IF(OR(AND(IF(AF30,1,0),IF(AH25,1,0)),AND(NOT(IF(AF30,1,0)), OR(AND(IF(AJ27,1,0),NOT(IF(AH25,1,0)),NOT(IF(AG25,1,0))),AND(NOT(IF(AJ27,1,0)),IF(AH25,1,0),NOT(IF(AG25,1,0))),AND(NOT(IF(AJ27,1,0)),NOT(IF(AH25,1,0)),IF(AG25,1,0)),AND(IF(AJ27,1,0),IF(AH25,1,0),IF(AG25,1,0))) )),1,0)</f>
        <v>1</v>
      </c>
      <c r="AI31" s="32"/>
      <c r="AK31" s="51"/>
      <c r="AL31" s="26"/>
      <c r="AM31" s="51"/>
      <c r="AN31" s="19"/>
      <c r="AO31" s="51"/>
      <c r="AP31" s="51"/>
    </row>
    <row r="32" spans="2:53" ht="12" customHeight="1" x14ac:dyDescent="0.2">
      <c r="B32" s="26"/>
      <c r="C32" s="26"/>
      <c r="D32" s="26"/>
      <c r="E32" s="26"/>
      <c r="F32" s="26"/>
      <c r="G32" s="26"/>
      <c r="H32" s="26"/>
      <c r="M32" s="1" t="s">
        <v>16</v>
      </c>
      <c r="N32" s="2">
        <f>N27</f>
        <v>0</v>
      </c>
      <c r="O32" s="1"/>
      <c r="AE32" s="26"/>
      <c r="AF32" s="20"/>
      <c r="AG32" s="26"/>
    </row>
    <row r="33" spans="2:60" ht="12" customHeight="1" x14ac:dyDescent="0.2">
      <c r="B33" s="26"/>
      <c r="C33" s="26"/>
      <c r="D33" s="26"/>
      <c r="E33" s="26"/>
      <c r="F33" s="26"/>
      <c r="G33" s="26"/>
      <c r="H33" s="26"/>
      <c r="M33" s="23"/>
      <c r="N33" s="24" t="s">
        <v>202</v>
      </c>
      <c r="O33" s="25"/>
      <c r="U33" s="117">
        <v>0</v>
      </c>
      <c r="AE33" s="26"/>
      <c r="AF33" s="26"/>
      <c r="AG33" s="26"/>
      <c r="AM33" s="117">
        <v>0</v>
      </c>
      <c r="AS33" s="117">
        <v>1</v>
      </c>
    </row>
    <row r="34" spans="2:60" ht="12" customHeight="1" x14ac:dyDescent="0.2">
      <c r="B34" s="26"/>
      <c r="C34" s="26"/>
      <c r="D34" s="26"/>
      <c r="E34" s="26"/>
      <c r="F34" s="26"/>
      <c r="G34" s="26"/>
      <c r="H34" s="26"/>
      <c r="M34" s="1" t="s">
        <v>15</v>
      </c>
      <c r="N34" s="18">
        <f>IF(NOT(IF(N32,1,0)),1,0)</f>
        <v>1</v>
      </c>
      <c r="O34" s="1"/>
      <c r="AE34" s="26"/>
      <c r="AF34" s="19"/>
      <c r="AG34" s="26"/>
    </row>
    <row r="35" spans="2:60" ht="12" customHeight="1" x14ac:dyDescent="0.2">
      <c r="B35" s="51"/>
      <c r="C35" s="51"/>
      <c r="D35" s="51"/>
      <c r="E35" s="51"/>
      <c r="F35" s="51"/>
      <c r="G35" s="51"/>
      <c r="H35" s="51"/>
      <c r="U35" t="s">
        <v>27</v>
      </c>
      <c r="V35" t="s">
        <v>22</v>
      </c>
      <c r="AA35" t="s">
        <v>27</v>
      </c>
      <c r="AB35" t="s">
        <v>22</v>
      </c>
      <c r="AG35" t="s">
        <v>27</v>
      </c>
      <c r="AH35" t="s">
        <v>22</v>
      </c>
      <c r="AM35" t="s">
        <v>27</v>
      </c>
      <c r="AN35" t="s">
        <v>22</v>
      </c>
      <c r="AS35" t="s">
        <v>27</v>
      </c>
      <c r="AT35" t="s">
        <v>22</v>
      </c>
      <c r="AV35" s="117">
        <v>0</v>
      </c>
    </row>
    <row r="36" spans="2:60" ht="12" customHeight="1" thickBot="1" x14ac:dyDescent="0.25">
      <c r="B36" s="51"/>
      <c r="C36" s="51"/>
      <c r="D36" s="51"/>
      <c r="E36" s="51"/>
      <c r="F36" s="51"/>
      <c r="G36" s="51"/>
      <c r="H36" s="51"/>
      <c r="U36" s="2">
        <f>U33</f>
        <v>0</v>
      </c>
      <c r="V36" s="2">
        <f>V31</f>
        <v>0</v>
      </c>
      <c r="AA36" s="2">
        <f>U25</f>
        <v>1</v>
      </c>
      <c r="AB36" s="2">
        <f>AB31</f>
        <v>0</v>
      </c>
      <c r="AG36" s="2">
        <f>N34</f>
        <v>1</v>
      </c>
      <c r="AH36" s="2">
        <f>AH31</f>
        <v>1</v>
      </c>
      <c r="AM36" s="2">
        <f>AM33</f>
        <v>0</v>
      </c>
      <c r="AN36" s="2">
        <f>AN9</f>
        <v>1</v>
      </c>
      <c r="AS36" s="2">
        <f>AS33</f>
        <v>1</v>
      </c>
      <c r="AT36" s="2">
        <f>AT9</f>
        <v>0</v>
      </c>
    </row>
    <row r="37" spans="2:60" ht="12" customHeight="1" x14ac:dyDescent="0.2">
      <c r="T37" t="s">
        <v>117</v>
      </c>
      <c r="U37" s="74"/>
      <c r="V37" s="75"/>
      <c r="W37" s="76"/>
      <c r="X37" t="s">
        <v>116</v>
      </c>
      <c r="Z37" t="s">
        <v>117</v>
      </c>
      <c r="AA37" s="74"/>
      <c r="AB37" s="75"/>
      <c r="AC37" s="76"/>
      <c r="AD37" t="s">
        <v>116</v>
      </c>
      <c r="AF37" t="s">
        <v>117</v>
      </c>
      <c r="AG37" s="74"/>
      <c r="AH37" s="75"/>
      <c r="AI37" s="76"/>
      <c r="AJ37" t="s">
        <v>116</v>
      </c>
      <c r="AL37" t="s">
        <v>117</v>
      </c>
      <c r="AM37" s="74"/>
      <c r="AN37" s="75"/>
      <c r="AO37" s="76"/>
      <c r="AP37" t="s">
        <v>116</v>
      </c>
      <c r="AR37" t="s">
        <v>117</v>
      </c>
      <c r="AS37" s="74"/>
      <c r="AT37" s="75"/>
      <c r="AU37" s="76"/>
      <c r="AV37" t="s">
        <v>116</v>
      </c>
    </row>
    <row r="38" spans="2:60" ht="12" customHeight="1" x14ac:dyDescent="0.2">
      <c r="T38" s="121">
        <f>IF(OR(AND(NOT(IF(V36,1,0)),(IF(U36,1,0))),AND(NOT( OR(AND(IF(V36,1,0),NOT(IF(U36,1,0))), AND(NOT(IF(V36,1,0)),IF(U36,1,0))) ),(IF(X38,1,0)))),1,0)</f>
        <v>1</v>
      </c>
      <c r="U38" s="77"/>
      <c r="V38" s="13" t="s">
        <v>128</v>
      </c>
      <c r="W38" s="78"/>
      <c r="X38" s="2">
        <f>Z38</f>
        <v>1</v>
      </c>
      <c r="Z38" s="121">
        <f>IF(OR(AND(NOT(IF(AB36,1,0)),(IF(AA36,1,0))),AND(NOT( OR(AND(IF(AB36,1,0),NOT(IF(AA36,1,0))), AND(NOT(IF(AB36,1,0)),IF(AA36,1,0))) ),(IF(AD38,1,0)))),1,0)</f>
        <v>1</v>
      </c>
      <c r="AA38" s="77"/>
      <c r="AB38" s="13" t="s">
        <v>128</v>
      </c>
      <c r="AC38" s="78"/>
      <c r="AD38" s="2">
        <f>AF38</f>
        <v>0</v>
      </c>
      <c r="AF38" s="121">
        <f>IF(OR(AND(NOT(IF(AH36,1,0)),(IF(AG36,1,0))),AND(NOT( OR(AND(IF(AH36,1,0),NOT(IF(AG36,1,0))), AND(NOT(IF(AH36,1,0)),IF(AG36,1,0))) ),(IF(AJ38,1,0)))),1,0)</f>
        <v>0</v>
      </c>
      <c r="AG38" s="77"/>
      <c r="AH38" s="13" t="s">
        <v>128</v>
      </c>
      <c r="AI38" s="78"/>
      <c r="AJ38" s="2">
        <f>AL38</f>
        <v>0</v>
      </c>
      <c r="AL38" s="121">
        <f>IF(OR(AND(NOT(IF(AN36,1,0)),(IF(AM36,1,0))),AND(NOT( OR(AND(IF(AN36,1,0),NOT(IF(AM36,1,0))), AND(NOT(IF(AN36,1,0)),IF(AM36,1,0))) ),(IF(AP38,1,0)))),1,0)</f>
        <v>0</v>
      </c>
      <c r="AM38" s="77"/>
      <c r="AN38" s="13" t="s">
        <v>128</v>
      </c>
      <c r="AO38" s="78"/>
      <c r="AP38" s="2">
        <f>AR38</f>
        <v>1</v>
      </c>
      <c r="AR38" s="121">
        <f>IF(OR(AND(NOT(IF(AT36,1,0)),(IF(AS36,1,0))),AND(NOT( OR(AND(IF(AT36,1,0),NOT(IF(AS36,1,0))), AND(NOT(IF(AT36,1,0)),IF(AS36,1,0))) ),(IF(AV38,1,0)))),1,0)</f>
        <v>1</v>
      </c>
      <c r="AS38" s="77"/>
      <c r="AT38" s="13" t="s">
        <v>128</v>
      </c>
      <c r="AU38" s="78"/>
      <c r="AV38" s="2">
        <f>AV35</f>
        <v>0</v>
      </c>
    </row>
    <row r="39" spans="2:60" ht="12" customHeight="1" x14ac:dyDescent="0.2">
      <c r="U39" s="77"/>
      <c r="V39" s="13"/>
      <c r="W39" s="78"/>
      <c r="X39" s="1"/>
      <c r="AA39" s="77"/>
      <c r="AB39" s="13"/>
      <c r="AC39" s="78"/>
      <c r="AD39" s="1"/>
      <c r="AG39" s="77"/>
      <c r="AH39" s="13"/>
      <c r="AI39" s="78"/>
      <c r="AJ39" s="1"/>
      <c r="AM39" s="77"/>
      <c r="AN39" s="13"/>
      <c r="AO39" s="78"/>
      <c r="AP39" s="1"/>
      <c r="AS39" s="77"/>
      <c r="AT39" s="13"/>
      <c r="AU39" s="78"/>
      <c r="AV39" s="1"/>
    </row>
    <row r="40" spans="2:60" ht="12" customHeight="1" x14ac:dyDescent="0.2">
      <c r="T40" t="s">
        <v>21</v>
      </c>
      <c r="U40" s="77"/>
      <c r="V40" s="19"/>
      <c r="W40" s="78"/>
      <c r="Z40" t="s">
        <v>21</v>
      </c>
      <c r="AA40" s="77"/>
      <c r="AB40" s="19"/>
      <c r="AC40" s="78"/>
      <c r="AF40" t="s">
        <v>21</v>
      </c>
      <c r="AG40" s="77"/>
      <c r="AH40" s="19"/>
      <c r="AI40" s="78"/>
      <c r="AL40" t="s">
        <v>21</v>
      </c>
      <c r="AM40" s="77"/>
      <c r="AN40" s="19"/>
      <c r="AO40" s="78"/>
      <c r="AR40" t="s">
        <v>21</v>
      </c>
      <c r="AS40" s="77"/>
      <c r="AT40" s="19"/>
      <c r="AU40" s="78"/>
    </row>
    <row r="41" spans="2:60" ht="12" customHeight="1" thickBot="1" x14ac:dyDescent="0.25">
      <c r="R41" s="26"/>
      <c r="T41" s="2">
        <f>T38</f>
        <v>1</v>
      </c>
      <c r="U41" s="79" t="s">
        <v>169</v>
      </c>
      <c r="V41" s="116">
        <f>IF(OR(AND(IF(X38,1,0),NOT(IF(V36,1,0)),NOT(IF(U36,1,0))),AND(NOT(IF(X38,1,0)),IF(V36,1,0),NOT(IF(U36,1,0))),AND(NOT(IF(X38,1,0)),NOT(IF(V36,1,0)),IF(U36,1,0)),AND(IF(X38,1,0),IF(V36,1,0),IF(U36,1,0))),1,0)</f>
        <v>1</v>
      </c>
      <c r="W41" s="81"/>
      <c r="Z41" s="2">
        <f>T41</f>
        <v>1</v>
      </c>
      <c r="AA41" s="79" t="s">
        <v>169</v>
      </c>
      <c r="AB41" s="116">
        <f>IF(OR(AND(IF(AD38,1,0),NOT(IF(AB36,1,0)),NOT(IF(AA36,1,0))),AND(NOT(IF(AD38,1,0)),IF(AB36,1,0),NOT(IF(AA36,1,0))),AND(NOT(IF(AD38,1,0)),NOT(IF(AB36,1,0)),IF(AA36,1,0)),AND(IF(AD38,1,0),IF(AB36,1,0),IF(AA36,1,0))),1,0)</f>
        <v>1</v>
      </c>
      <c r="AC41" s="81"/>
      <c r="AF41" s="2">
        <f>Z41</f>
        <v>1</v>
      </c>
      <c r="AG41" s="79" t="s">
        <v>169</v>
      </c>
      <c r="AH41" s="116">
        <f>IF(OR(AND(IF(AJ38,1,0),NOT(IF(AH36,1,0)),NOT(IF(AG36,1,0))),AND(NOT(IF(AJ38,1,0)),IF(AH36,1,0),NOT(IF(AG36,1,0))),AND(NOT(IF(AJ38,1,0)),NOT(IF(AH36,1,0)),IF(AG36,1,0)),AND(IF(AJ38,1,0),IF(AH36,1,0),IF(AG36,1,0))),1,0)</f>
        <v>0</v>
      </c>
      <c r="AI41" s="81"/>
      <c r="AL41" s="2">
        <f>AF41</f>
        <v>1</v>
      </c>
      <c r="AM41" s="79" t="s">
        <v>169</v>
      </c>
      <c r="AN41" s="116">
        <f>IF(OR(AND(IF(AP38,1,0),NOT(IF(AN36,1,0)),NOT(IF(AM36,1,0))),AND(NOT(IF(AP38,1,0)),IF(AN36,1,0),NOT(IF(AM36,1,0))),AND(NOT(IF(AP38,1,0)),NOT(IF(AN36,1,0)),IF(AM36,1,0)),AND(IF(AP38,1,0),IF(AN36,1,0),IF(AM36,1,0))),1,0)</f>
        <v>0</v>
      </c>
      <c r="AO41" s="81"/>
      <c r="AR41" s="2">
        <f>AL41</f>
        <v>1</v>
      </c>
      <c r="AS41" s="79" t="s">
        <v>169</v>
      </c>
      <c r="AT41" s="116">
        <f>IF(OR(AND(IF(AV38,1,0),NOT(IF(AT36,1,0)),NOT(IF(AS36,1,0))),AND(NOT(IF(AV38,1,0)),IF(AT36,1,0),NOT(IF(AS36,1,0))),AND(NOT(IF(AV38,1,0)),NOT(IF(AT36,1,0)),IF(AS36,1,0)),AND(IF(AV38,1,0),IF(AT36,1,0),IF(AS36,1,0))),1,0)</f>
        <v>1</v>
      </c>
      <c r="AU41" s="81"/>
    </row>
    <row r="42" spans="2:60" ht="12" customHeight="1" x14ac:dyDescent="0.2">
      <c r="T42" s="1"/>
      <c r="U42" s="32" t="s">
        <v>172</v>
      </c>
      <c r="V42" s="82">
        <f>IF(OR(AND(IF(T41,1,0),IF(V36,1,0)),AND(NOT(IF(T41,1,0)), OR(AND(IF(X38,1,0),NOT(IF(V36,1,0)),NOT(IF(U36,1,0))),AND(NOT(IF(X38,1,0)),IF(V36,1,0),NOT(IF(U36,1,0))),AND(NOT(IF(X38,1,0)),NOT(IF(V36,1,0)),IF(U36,1,0)),AND(IF(X38,1,0),IF(V36,1,0),IF(U36,1,0))) )),1,0)</f>
        <v>0</v>
      </c>
      <c r="W42" s="32"/>
      <c r="Z42" s="1"/>
      <c r="AA42" s="32" t="s">
        <v>172</v>
      </c>
      <c r="AB42" s="82">
        <f>IF(OR(AND(IF(Z41,1,0),IF(AB36,1,0)),AND(NOT(IF(Z41,1,0)), OR(AND(IF(AD38,1,0),NOT(IF(AB36,1,0)),NOT(IF(AA36,1,0))),AND(NOT(IF(AD38,1,0)),IF(AB36,1,0),NOT(IF(AA36,1,0))),AND(NOT(IF(AD38,1,0)),NOT(IF(AB36,1,0)),IF(AA36,1,0)),AND(IF(AD38,1,0),IF(AB36,1,0),IF(AA36,1,0))) )),1,0)</f>
        <v>0</v>
      </c>
      <c r="AC42" s="32"/>
      <c r="AF42" s="1"/>
      <c r="AG42" s="32" t="s">
        <v>172</v>
      </c>
      <c r="AH42" s="82">
        <f>IF(OR(AND(IF(AF41,1,0),IF(AH36,1,0)),AND(NOT(IF(AF41,1,0)), OR(AND(IF(AJ38,1,0),NOT(IF(AH36,1,0)),NOT(IF(AG36,1,0))),AND(NOT(IF(AJ38,1,0)),IF(AH36,1,0),NOT(IF(AG36,1,0))),AND(NOT(IF(AJ38,1,0)),NOT(IF(AH36,1,0)),IF(AG36,1,0)),AND(IF(AJ38,1,0),IF(AH36,1,0),IF(AG36,1,0))) )),1,0)</f>
        <v>1</v>
      </c>
      <c r="AI42" s="32"/>
      <c r="AL42" s="1"/>
      <c r="AM42" s="32" t="s">
        <v>172</v>
      </c>
      <c r="AN42" s="82">
        <f>IF(OR(AND(IF(AL41,1,0),IF(AN36,1,0)),AND(NOT(IF(AL41,1,0)), OR(AND(IF(AP38,1,0),NOT(IF(AN36,1,0)),NOT(IF(AM36,1,0))),AND(NOT(IF(AP38,1,0)),IF(AN36,1,0),NOT(IF(AM36,1,0))),AND(NOT(IF(AP38,1,0)),NOT(IF(AN36,1,0)),IF(AM36,1,0)),AND(IF(AP38,1,0),IF(AN36,1,0),IF(AM36,1,0))) )),1,0)</f>
        <v>1</v>
      </c>
      <c r="AO42" s="32"/>
      <c r="AR42" s="1"/>
      <c r="AS42" s="32" t="s">
        <v>172</v>
      </c>
      <c r="AT42" s="82">
        <f>IF(OR(AND(IF(AR41,1,0),IF(AT36,1,0)),AND(NOT(IF(AR41,1,0)), OR(AND(IF(AV38,1,0),NOT(IF(AT36,1,0)),NOT(IF(AS36,1,0))),AND(NOT(IF(AV38,1,0)),IF(AT36,1,0),NOT(IF(AS36,1,0))),AND(NOT(IF(AV38,1,0)),NOT(IF(AT36,1,0)),IF(AS36,1,0)),AND(IF(AV38,1,0),IF(AT36,1,0),IF(AS36,1,0))) )),1,0)</f>
        <v>0</v>
      </c>
      <c r="AU42" s="32"/>
    </row>
    <row r="43" spans="2:60" ht="12" customHeight="1" x14ac:dyDescent="0.2">
      <c r="C43" s="51"/>
      <c r="D43" s="46"/>
      <c r="E43" s="46"/>
      <c r="F43" s="46"/>
      <c r="G43" s="46"/>
      <c r="H43" s="46"/>
      <c r="I43" s="46"/>
      <c r="J43" s="46"/>
      <c r="K43" s="51"/>
      <c r="S43" s="1" t="s">
        <v>16</v>
      </c>
      <c r="T43" s="2">
        <f>T38</f>
        <v>1</v>
      </c>
      <c r="U43" s="1"/>
      <c r="AQ43" s="26"/>
      <c r="AR43" s="20"/>
      <c r="AS43" s="26"/>
    </row>
    <row r="44" spans="2:60" ht="12" customHeight="1" x14ac:dyDescent="0.2">
      <c r="C44" s="26"/>
      <c r="D44" s="49"/>
      <c r="E44" s="20"/>
      <c r="F44" s="20"/>
      <c r="G44" s="20"/>
      <c r="H44" s="21"/>
      <c r="I44" s="21"/>
      <c r="J44" s="21"/>
      <c r="K44" s="26"/>
      <c r="S44" s="23"/>
      <c r="T44" s="24" t="s">
        <v>203</v>
      </c>
      <c r="U44" s="25"/>
      <c r="AA44" s="117">
        <v>0</v>
      </c>
      <c r="AQ44" s="26"/>
      <c r="AR44" s="26"/>
      <c r="AS44" s="26"/>
      <c r="AY44" s="117">
        <v>0</v>
      </c>
      <c r="BE44" s="117">
        <v>1</v>
      </c>
    </row>
    <row r="45" spans="2:60" ht="12" customHeight="1" x14ac:dyDescent="0.2">
      <c r="C45" s="26"/>
      <c r="D45" s="49"/>
      <c r="E45" s="20"/>
      <c r="F45" s="20"/>
      <c r="G45" s="20"/>
      <c r="H45" s="21"/>
      <c r="I45" s="21"/>
      <c r="J45" s="21"/>
      <c r="K45" s="26"/>
      <c r="S45" s="1" t="s">
        <v>15</v>
      </c>
      <c r="T45" s="18">
        <f>IF(NOT(IF(T43,1,0)),1,0)</f>
        <v>0</v>
      </c>
      <c r="U45" s="1"/>
      <c r="AQ45" s="26"/>
      <c r="AR45" s="19"/>
      <c r="AS45" s="26"/>
    </row>
    <row r="46" spans="2:60" ht="12" customHeight="1" x14ac:dyDescent="0.2">
      <c r="C46" s="26"/>
      <c r="D46" s="49"/>
      <c r="E46" s="20"/>
      <c r="F46" s="20"/>
      <c r="G46" s="20"/>
      <c r="H46" s="21"/>
      <c r="I46" s="21"/>
      <c r="J46" s="21"/>
      <c r="K46" s="26"/>
      <c r="AA46" t="s">
        <v>27</v>
      </c>
      <c r="AB46" t="s">
        <v>22</v>
      </c>
      <c r="AG46" t="s">
        <v>27</v>
      </c>
      <c r="AH46" t="s">
        <v>22</v>
      </c>
      <c r="AM46" t="s">
        <v>27</v>
      </c>
      <c r="AN46" t="s">
        <v>22</v>
      </c>
      <c r="AS46" t="s">
        <v>27</v>
      </c>
      <c r="AT46" t="s">
        <v>22</v>
      </c>
      <c r="AY46" t="s">
        <v>27</v>
      </c>
      <c r="AZ46" t="s">
        <v>22</v>
      </c>
      <c r="BB46" s="26"/>
      <c r="BE46" t="s">
        <v>27</v>
      </c>
      <c r="BF46" t="s">
        <v>22</v>
      </c>
      <c r="BH46" s="117">
        <v>0</v>
      </c>
    </row>
    <row r="47" spans="2:60" ht="12" customHeight="1" thickBot="1" x14ac:dyDescent="0.25">
      <c r="C47" s="26"/>
      <c r="D47" s="49"/>
      <c r="E47" s="20"/>
      <c r="F47" s="20"/>
      <c r="G47" s="20"/>
      <c r="H47" s="21"/>
      <c r="I47" s="21"/>
      <c r="J47" s="21"/>
      <c r="K47" s="26"/>
      <c r="AA47" s="2">
        <f>AA44</f>
        <v>0</v>
      </c>
      <c r="AB47" s="2">
        <f>AB42</f>
        <v>0</v>
      </c>
      <c r="AG47" s="2">
        <f>AA36</f>
        <v>1</v>
      </c>
      <c r="AH47" s="2">
        <f>AH42</f>
        <v>1</v>
      </c>
      <c r="AM47" s="2">
        <f>AG36</f>
        <v>1</v>
      </c>
      <c r="AN47" s="2">
        <f>AN42</f>
        <v>1</v>
      </c>
      <c r="AS47" s="2">
        <f>T45</f>
        <v>0</v>
      </c>
      <c r="AT47" s="2">
        <f>AT42</f>
        <v>0</v>
      </c>
      <c r="AY47" s="2">
        <f>AY44</f>
        <v>0</v>
      </c>
      <c r="AZ47" s="2">
        <f>AZ9</f>
        <v>0</v>
      </c>
      <c r="BE47" s="2">
        <f>BE44</f>
        <v>1</v>
      </c>
      <c r="BF47" s="2">
        <f>BF9</f>
        <v>1</v>
      </c>
    </row>
    <row r="48" spans="2:60" ht="12" customHeight="1" x14ac:dyDescent="0.2">
      <c r="C48" s="26"/>
      <c r="D48" s="49"/>
      <c r="E48" s="20"/>
      <c r="F48" s="20"/>
      <c r="G48" s="20"/>
      <c r="H48" s="21"/>
      <c r="I48" s="21"/>
      <c r="J48" s="21"/>
      <c r="K48" s="26"/>
      <c r="Z48" t="s">
        <v>117</v>
      </c>
      <c r="AA48" s="74"/>
      <c r="AB48" s="75"/>
      <c r="AC48" s="76"/>
      <c r="AD48" t="s">
        <v>116</v>
      </c>
      <c r="AF48" t="s">
        <v>117</v>
      </c>
      <c r="AG48" s="74"/>
      <c r="AH48" s="75"/>
      <c r="AI48" s="76"/>
      <c r="AJ48" t="s">
        <v>116</v>
      </c>
      <c r="AL48" t="s">
        <v>117</v>
      </c>
      <c r="AM48" s="74"/>
      <c r="AN48" s="75"/>
      <c r="AO48" s="76"/>
      <c r="AP48" t="s">
        <v>116</v>
      </c>
      <c r="AR48" t="s">
        <v>117</v>
      </c>
      <c r="AS48" s="74"/>
      <c r="AT48" s="75"/>
      <c r="AU48" s="76"/>
      <c r="AV48" t="s">
        <v>116</v>
      </c>
      <c r="AX48" t="s">
        <v>117</v>
      </c>
      <c r="AY48" s="74"/>
      <c r="AZ48" s="75"/>
      <c r="BA48" s="76"/>
      <c r="BB48" t="s">
        <v>116</v>
      </c>
      <c r="BD48" t="s">
        <v>117</v>
      </c>
      <c r="BE48" s="74"/>
      <c r="BF48" s="75"/>
      <c r="BG48" s="76"/>
      <c r="BH48" t="s">
        <v>116</v>
      </c>
    </row>
    <row r="49" spans="3:73" ht="12" customHeight="1" x14ac:dyDescent="0.2">
      <c r="C49" s="26"/>
      <c r="D49" s="49"/>
      <c r="E49" s="20"/>
      <c r="F49" s="20"/>
      <c r="G49" s="20"/>
      <c r="H49" s="21"/>
      <c r="I49" s="21"/>
      <c r="J49" s="21"/>
      <c r="K49" s="26"/>
      <c r="Z49" s="121">
        <f>IF(OR(AND(NOT(IF(AB47,1,0)),(IF(AA47,1,0))),AND(NOT( OR(AND(IF(AB47,1,0),NOT(IF(AA47,1,0))), AND(NOT(IF(AB47,1,0)),IF(AA47,1,0))) ),(IF(AD49,1,0)))),1,0)</f>
        <v>0</v>
      </c>
      <c r="AA49" s="77"/>
      <c r="AB49" s="13" t="s">
        <v>128</v>
      </c>
      <c r="AC49" s="78"/>
      <c r="AD49" s="2">
        <f>AF49</f>
        <v>0</v>
      </c>
      <c r="AF49" s="121">
        <f>IF(OR(AND(NOT(IF(AH47,1,0)),(IF(AG47,1,0))),AND(NOT( OR(AND(IF(AH47,1,0),NOT(IF(AG47,1,0))), AND(NOT(IF(AH47,1,0)),IF(AG47,1,0))) ),(IF(AJ49,1,0)))),1,0)</f>
        <v>0</v>
      </c>
      <c r="AG49" s="77"/>
      <c r="AH49" s="13" t="s">
        <v>128</v>
      </c>
      <c r="AI49" s="78"/>
      <c r="AJ49" s="2">
        <f>AL49</f>
        <v>0</v>
      </c>
      <c r="AL49" s="121">
        <f>IF(OR(AND(NOT(IF(AN47,1,0)),(IF(AM47,1,0))),AND(NOT( OR(AND(IF(AN47,1,0),NOT(IF(AM47,1,0))), AND(NOT(IF(AN47,1,0)),IF(AM47,1,0))) ),(IF(AP49,1,0)))),1,0)</f>
        <v>0</v>
      </c>
      <c r="AM49" s="77"/>
      <c r="AN49" s="13" t="s">
        <v>128</v>
      </c>
      <c r="AO49" s="78"/>
      <c r="AP49" s="2">
        <f>AR49</f>
        <v>0</v>
      </c>
      <c r="AR49" s="121">
        <f>IF(OR(AND(NOT(IF(AT47,1,0)),(IF(AS47,1,0))),AND(NOT( OR(AND(IF(AT47,1,0),NOT(IF(AS47,1,0))), AND(NOT(IF(AT47,1,0)),IF(AS47,1,0))) ),(IF(AV49,1,0)))),1,0)</f>
        <v>0</v>
      </c>
      <c r="AS49" s="77"/>
      <c r="AT49" s="13" t="s">
        <v>128</v>
      </c>
      <c r="AU49" s="78"/>
      <c r="AV49" s="2">
        <f>AX49</f>
        <v>0</v>
      </c>
      <c r="AX49" s="121">
        <f>IF(OR(AND(NOT(IF(AZ47,1,0)),(IF(AY47,1,0))),AND(NOT( OR(AND(IF(AZ47,1,0),NOT(IF(AY47,1,0))), AND(NOT(IF(AZ47,1,0)),IF(AY47,1,0))) ),(IF(BB49,1,0)))),1,0)</f>
        <v>0</v>
      </c>
      <c r="AY49" s="77"/>
      <c r="AZ49" s="13" t="s">
        <v>128</v>
      </c>
      <c r="BA49" s="78"/>
      <c r="BB49" s="2">
        <f>BD49</f>
        <v>0</v>
      </c>
      <c r="BD49" s="121">
        <f>IF(OR(AND(NOT(IF(BF47,1,0)),(IF(BE47,1,0))),AND(NOT( OR(AND(IF(BF47,1,0),NOT(IF(BE47,1,0))), AND(NOT(IF(BF47,1,0)),IF(BE47,1,0))) ),(IF(BH49,1,0)))),1,0)</f>
        <v>0</v>
      </c>
      <c r="BE49" s="77"/>
      <c r="BF49" s="13" t="s">
        <v>128</v>
      </c>
      <c r="BG49" s="78"/>
      <c r="BH49" s="2">
        <f>BH46</f>
        <v>0</v>
      </c>
    </row>
    <row r="50" spans="3:73" ht="12" customHeight="1" x14ac:dyDescent="0.2">
      <c r="C50" s="26"/>
      <c r="D50" s="49"/>
      <c r="E50" s="20"/>
      <c r="F50" s="20"/>
      <c r="G50" s="20"/>
      <c r="H50" s="21"/>
      <c r="I50" s="21"/>
      <c r="J50" s="21"/>
      <c r="K50" s="26"/>
      <c r="AA50" s="77"/>
      <c r="AB50" s="13"/>
      <c r="AC50" s="78"/>
      <c r="AD50" s="1"/>
      <c r="AG50" s="77"/>
      <c r="AH50" s="13"/>
      <c r="AI50" s="78"/>
      <c r="AJ50" s="1"/>
      <c r="AM50" s="77"/>
      <c r="AN50" s="13"/>
      <c r="AO50" s="78"/>
      <c r="AP50" s="1"/>
      <c r="AS50" s="77"/>
      <c r="AT50" s="13"/>
      <c r="AU50" s="78"/>
      <c r="AV50" s="1"/>
      <c r="AY50" s="77"/>
      <c r="AZ50" s="13"/>
      <c r="BA50" s="78"/>
      <c r="BB50" s="1"/>
      <c r="BE50" s="77"/>
      <c r="BF50" s="13"/>
      <c r="BG50" s="78"/>
      <c r="BH50" s="1"/>
    </row>
    <row r="51" spans="3:73" ht="12" customHeight="1" x14ac:dyDescent="0.2">
      <c r="C51" s="26"/>
      <c r="D51" s="49"/>
      <c r="E51" s="20"/>
      <c r="F51" s="20"/>
      <c r="G51" s="20"/>
      <c r="H51" s="21"/>
      <c r="I51" s="21"/>
      <c r="J51" s="21"/>
      <c r="K51" s="26"/>
      <c r="Z51" t="s">
        <v>21</v>
      </c>
      <c r="AA51" s="77"/>
      <c r="AB51" s="19"/>
      <c r="AC51" s="78"/>
      <c r="AF51" t="s">
        <v>21</v>
      </c>
      <c r="AG51" s="77"/>
      <c r="AH51" s="19"/>
      <c r="AI51" s="78"/>
      <c r="AL51" t="s">
        <v>21</v>
      </c>
      <c r="AM51" s="77"/>
      <c r="AN51" s="19"/>
      <c r="AO51" s="78"/>
      <c r="AR51" t="s">
        <v>21</v>
      </c>
      <c r="AS51" s="77"/>
      <c r="AT51" s="19"/>
      <c r="AU51" s="78"/>
      <c r="AX51" t="s">
        <v>21</v>
      </c>
      <c r="AY51" s="77"/>
      <c r="AZ51" s="19"/>
      <c r="BA51" s="78"/>
      <c r="BD51" t="s">
        <v>21</v>
      </c>
      <c r="BE51" s="77"/>
      <c r="BF51" s="19"/>
      <c r="BG51" s="78"/>
    </row>
    <row r="52" spans="3:73" ht="12" customHeight="1" thickBot="1" x14ac:dyDescent="0.25">
      <c r="C52" s="26"/>
      <c r="D52" s="49"/>
      <c r="E52" s="20"/>
      <c r="F52" s="20"/>
      <c r="G52" s="20"/>
      <c r="H52" s="21"/>
      <c r="I52" s="21"/>
      <c r="J52" s="21"/>
      <c r="K52" s="26"/>
      <c r="Z52" s="2">
        <f>Z49</f>
        <v>0</v>
      </c>
      <c r="AA52" s="79" t="s">
        <v>169</v>
      </c>
      <c r="AB52" s="116">
        <f>IF(OR(AND(IF(AD49,1,0),NOT(IF(AB47,1,0)),NOT(IF(AA47,1,0))),AND(NOT(IF(AD49,1,0)),IF(AB47,1,0),NOT(IF(AA47,1,0))),AND(NOT(IF(AD49,1,0)),NOT(IF(AB47,1,0)),IF(AA47,1,0)),AND(IF(AD49,1,0),IF(AB47,1,0),IF(AA47,1,0))),1,0)</f>
        <v>0</v>
      </c>
      <c r="AC52" s="81"/>
      <c r="AF52" s="2">
        <f>Z52</f>
        <v>0</v>
      </c>
      <c r="AG52" s="79" t="s">
        <v>169</v>
      </c>
      <c r="AH52" s="116">
        <f>IF(OR(AND(IF(AJ49,1,0),NOT(IF(AH47,1,0)),NOT(IF(AG47,1,0))),AND(NOT(IF(AJ49,1,0)),IF(AH47,1,0),NOT(IF(AG47,1,0))),AND(NOT(IF(AJ49,1,0)),NOT(IF(AH47,1,0)),IF(AG47,1,0)),AND(IF(AJ49,1,0),IF(AH47,1,0),IF(AG47,1,0))),1,0)</f>
        <v>0</v>
      </c>
      <c r="AI52" s="81"/>
      <c r="AL52" s="2">
        <f>AF52</f>
        <v>0</v>
      </c>
      <c r="AM52" s="79" t="s">
        <v>169</v>
      </c>
      <c r="AN52" s="116">
        <f>IF(OR(AND(IF(AP49,1,0),NOT(IF(AN47,1,0)),NOT(IF(AM47,1,0))),AND(NOT(IF(AP49,1,0)),IF(AN47,1,0),NOT(IF(AM47,1,0))),AND(NOT(IF(AP49,1,0)),NOT(IF(AN47,1,0)),IF(AM47,1,0)),AND(IF(AP49,1,0),IF(AN47,1,0),IF(AM47,1,0))),1,0)</f>
        <v>0</v>
      </c>
      <c r="AO52" s="81"/>
      <c r="AR52" s="2">
        <f>AL52</f>
        <v>0</v>
      </c>
      <c r="AS52" s="79" t="s">
        <v>169</v>
      </c>
      <c r="AT52" s="116">
        <f>IF(OR(AND(IF(AV49,1,0),NOT(IF(AT47,1,0)),NOT(IF(AS47,1,0))),AND(NOT(IF(AV49,1,0)),IF(AT47,1,0),NOT(IF(AS47,1,0))),AND(NOT(IF(AV49,1,0)),NOT(IF(AT47,1,0)),IF(AS47,1,0)),AND(IF(AV49,1,0),IF(AT47,1,0),IF(AS47,1,0))),1,0)</f>
        <v>0</v>
      </c>
      <c r="AU52" s="81"/>
      <c r="AX52" s="2">
        <f>AR52</f>
        <v>0</v>
      </c>
      <c r="AY52" s="79" t="s">
        <v>169</v>
      </c>
      <c r="AZ52" s="116">
        <f>IF(OR(AND(IF(BB49,1,0),NOT(IF(AZ47,1,0)),NOT(IF(AY47,1,0))),AND(NOT(IF(BB49,1,0)),IF(AZ47,1,0),NOT(IF(AY47,1,0))),AND(NOT(IF(BB49,1,0)),NOT(IF(AZ47,1,0)),IF(AY47,1,0)),AND(IF(BB49,1,0),IF(AZ47,1,0),IF(AY47,1,0))),1,0)</f>
        <v>0</v>
      </c>
      <c r="BA52" s="81"/>
      <c r="BD52" s="2">
        <f>AX52</f>
        <v>0</v>
      </c>
      <c r="BE52" s="79" t="s">
        <v>169</v>
      </c>
      <c r="BF52" s="116">
        <f>IF(OR(AND(IF(BH49,1,0),NOT(IF(BF47,1,0)),NOT(IF(BE47,1,0))),AND(NOT(IF(BH49,1,0)),IF(BF47,1,0),NOT(IF(BE47,1,0))),AND(NOT(IF(BH49,1,0)),NOT(IF(BF47,1,0)),IF(BE47,1,0)),AND(IF(BH49,1,0),IF(BF47,1,0),IF(BE47,1,0))),1,0)</f>
        <v>0</v>
      </c>
      <c r="BG52" s="81"/>
    </row>
    <row r="53" spans="3:73" ht="12" customHeight="1" x14ac:dyDescent="0.2">
      <c r="C53" s="26"/>
      <c r="D53" s="49"/>
      <c r="E53" s="20"/>
      <c r="F53" s="20"/>
      <c r="G53" s="20"/>
      <c r="H53" s="21"/>
      <c r="I53" s="21"/>
      <c r="J53" s="21"/>
      <c r="K53" s="26"/>
      <c r="Z53" s="1"/>
      <c r="AA53" s="32" t="s">
        <v>172</v>
      </c>
      <c r="AB53" s="82">
        <f>IF(OR(AND(IF(Z52,1,0),IF(AB47,1,0)),AND(NOT(IF(Z52,1,0)), OR(AND(IF(AD49,1,0),NOT(IF(AB47,1,0)),NOT(IF(AA47,1,0))),AND(NOT(IF(AD49,1,0)),IF(AB47,1,0),NOT(IF(AA47,1,0))),AND(NOT(IF(AD49,1,0)),NOT(IF(AB47,1,0)),IF(AA47,1,0)),AND(IF(AD49,1,0),IF(AB47,1,0),IF(AA47,1,0))) )),1,0)</f>
        <v>0</v>
      </c>
      <c r="AC53" s="32"/>
      <c r="AF53" s="1"/>
      <c r="AG53" s="32" t="s">
        <v>172</v>
      </c>
      <c r="AH53" s="82">
        <f>IF(OR(AND(IF(AF52,1,0),IF(AH47,1,0)),AND(NOT(IF(AF52,1,0)), OR(AND(IF(AJ49,1,0),NOT(IF(AH47,1,0)),NOT(IF(AG47,1,0))),AND(NOT(IF(AJ49,1,0)),IF(AH47,1,0),NOT(IF(AG47,1,0))),AND(NOT(IF(AJ49,1,0)),NOT(IF(AH47,1,0)),IF(AG47,1,0)),AND(IF(AJ49,1,0),IF(AH47,1,0),IF(AG47,1,0))) )),1,0)</f>
        <v>0</v>
      </c>
      <c r="AI53" s="32"/>
      <c r="AL53" s="1"/>
      <c r="AM53" s="32" t="s">
        <v>172</v>
      </c>
      <c r="AN53" s="82">
        <f>IF(OR(AND(IF(AL52,1,0),IF(AN47,1,0)),AND(NOT(IF(AL52,1,0)), OR(AND(IF(AP49,1,0),NOT(IF(AN47,1,0)),NOT(IF(AM47,1,0))),AND(NOT(IF(AP49,1,0)),IF(AN47,1,0),NOT(IF(AM47,1,0))),AND(NOT(IF(AP49,1,0)),NOT(IF(AN47,1,0)),IF(AM47,1,0)),AND(IF(AP49,1,0),IF(AN47,1,0),IF(AM47,1,0))) )),1,0)</f>
        <v>0</v>
      </c>
      <c r="AO53" s="32"/>
      <c r="AR53" s="1"/>
      <c r="AS53" s="32" t="s">
        <v>172</v>
      </c>
      <c r="AT53" s="82">
        <f>IF(OR(AND(IF(AR52,1,0),IF(AT47,1,0)),AND(NOT(IF(AR52,1,0)), OR(AND(IF(AV49,1,0),NOT(IF(AT47,1,0)),NOT(IF(AS47,1,0))),AND(NOT(IF(AV49,1,0)),IF(AT47,1,0),NOT(IF(AS47,1,0))),AND(NOT(IF(AV49,1,0)),NOT(IF(AT47,1,0)),IF(AS47,1,0)),AND(IF(AV49,1,0),IF(AT47,1,0),IF(AS47,1,0))) )),1,0)</f>
        <v>0</v>
      </c>
      <c r="AU53" s="32"/>
      <c r="AX53" s="1"/>
      <c r="AY53" s="32" t="s">
        <v>172</v>
      </c>
      <c r="AZ53" s="82">
        <f>IF(OR(AND(IF(AX52,1,0),IF(AZ47,1,0)),AND(NOT(IF(AX52,1,0)), OR(AND(IF(BB49,1,0),NOT(IF(AZ47,1,0)),NOT(IF(AY47,1,0))),AND(NOT(IF(BB49,1,0)),IF(AZ47,1,0),NOT(IF(AY47,1,0))),AND(NOT(IF(BB49,1,0)),NOT(IF(AZ47,1,0)),IF(AY47,1,0)),AND(IF(BB49,1,0),IF(AZ47,1,0),IF(AY47,1,0))) )),1,0)</f>
        <v>0</v>
      </c>
      <c r="BA53" s="32"/>
      <c r="BD53" s="1"/>
      <c r="BE53" s="32" t="s">
        <v>172</v>
      </c>
      <c r="BF53" s="82">
        <f>IF(OR(AND(IF(BD52,1,0),IF(BF47,1,0)),AND(NOT(IF(BD52,1,0)), OR(AND(IF(BH49,1,0),NOT(IF(BF47,1,0)),NOT(IF(BE47,1,0))),AND(NOT(IF(BH49,1,0)),IF(BF47,1,0),NOT(IF(BE47,1,0))),AND(NOT(IF(BH49,1,0)),NOT(IF(BF47,1,0)),IF(BE47,1,0)),AND(IF(BH49,1,0),IF(BF47,1,0),IF(BE47,1,0))) )),1,0)</f>
        <v>0</v>
      </c>
      <c r="BG53" s="32"/>
    </row>
    <row r="54" spans="3:73" ht="12" customHeight="1" x14ac:dyDescent="0.2">
      <c r="C54" s="26"/>
      <c r="D54" s="49"/>
      <c r="E54" s="20"/>
      <c r="F54" s="20"/>
      <c r="G54" s="20"/>
      <c r="H54" s="21"/>
      <c r="I54" s="21"/>
      <c r="J54" s="21"/>
      <c r="K54" s="26"/>
      <c r="Y54" s="1" t="s">
        <v>16</v>
      </c>
      <c r="Z54" s="2">
        <f>Z49</f>
        <v>0</v>
      </c>
      <c r="AA54" s="1"/>
    </row>
    <row r="55" spans="3:73" ht="12" customHeight="1" x14ac:dyDescent="0.2">
      <c r="C55" s="26"/>
      <c r="D55" s="49"/>
      <c r="E55" s="20"/>
      <c r="F55" s="20"/>
      <c r="G55" s="20"/>
      <c r="H55" s="21"/>
      <c r="I55" s="21"/>
      <c r="J55" s="21"/>
      <c r="K55" s="26"/>
      <c r="Y55" s="23"/>
      <c r="Z55" s="24" t="s">
        <v>204</v>
      </c>
      <c r="AA55" s="25"/>
      <c r="AG55" s="26"/>
    </row>
    <row r="56" spans="3:73" ht="12" customHeight="1" x14ac:dyDescent="0.2">
      <c r="C56" s="26"/>
      <c r="D56" s="49"/>
      <c r="E56" s="20"/>
      <c r="F56" s="20"/>
      <c r="G56" s="20"/>
      <c r="H56" s="21"/>
      <c r="I56" s="21"/>
      <c r="J56" s="21"/>
      <c r="K56" s="26"/>
      <c r="Y56" s="1" t="s">
        <v>15</v>
      </c>
      <c r="Z56" s="18">
        <f>IF(NOT(IF(Z54,1,0)),1,0)</f>
        <v>1</v>
      </c>
      <c r="AA56" s="1"/>
    </row>
    <row r="57" spans="3:73" ht="12" customHeight="1" x14ac:dyDescent="0.2">
      <c r="C57" s="26"/>
      <c r="D57" s="49"/>
      <c r="E57" s="20"/>
      <c r="F57" s="20"/>
      <c r="G57" s="20"/>
      <c r="H57" s="21"/>
      <c r="I57" s="21"/>
      <c r="J57" s="21"/>
      <c r="K57" s="26"/>
      <c r="AB57" t="s">
        <v>205</v>
      </c>
      <c r="AF57" s="22"/>
      <c r="AG57" s="70"/>
      <c r="AH57" t="s">
        <v>94</v>
      </c>
      <c r="AN57" t="s">
        <v>83</v>
      </c>
      <c r="AT57" t="s">
        <v>84</v>
      </c>
      <c r="AZ57" t="s">
        <v>85</v>
      </c>
      <c r="BF57" t="s">
        <v>86</v>
      </c>
      <c r="BG57" s="51"/>
      <c r="BH57" s="26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</row>
    <row r="58" spans="3:73" ht="12" customHeight="1" x14ac:dyDescent="0.2">
      <c r="C58" s="26"/>
      <c r="D58" s="49"/>
      <c r="E58" s="20"/>
      <c r="F58" s="20"/>
      <c r="G58" s="20"/>
      <c r="H58" s="1" t="s">
        <v>73</v>
      </c>
      <c r="N58" t="s">
        <v>77</v>
      </c>
      <c r="T58" t="s">
        <v>80</v>
      </c>
      <c r="Z58" t="s">
        <v>82</v>
      </c>
      <c r="AB58" s="122">
        <f>AB53</f>
        <v>0</v>
      </c>
      <c r="AF58" s="22"/>
      <c r="AG58" s="70"/>
      <c r="AH58" s="122">
        <f>AH53</f>
        <v>0</v>
      </c>
      <c r="AN58" s="122">
        <f>AN53</f>
        <v>0</v>
      </c>
      <c r="AT58" s="122">
        <f>AT53</f>
        <v>0</v>
      </c>
      <c r="AZ58" s="122">
        <f>AZ53</f>
        <v>0</v>
      </c>
      <c r="BF58" s="122">
        <f>BF53</f>
        <v>0</v>
      </c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</row>
    <row r="59" spans="3:73" ht="12" customHeight="1" x14ac:dyDescent="0.2">
      <c r="C59" s="26"/>
      <c r="D59" s="49"/>
      <c r="E59" s="20"/>
      <c r="F59" s="20"/>
      <c r="G59" s="20"/>
      <c r="H59" s="122">
        <f>H23</f>
        <v>1</v>
      </c>
      <c r="N59" s="122">
        <f>N34</f>
        <v>1</v>
      </c>
      <c r="T59" s="122">
        <f>T45</f>
        <v>0</v>
      </c>
      <c r="Z59" s="122">
        <f>Z56</f>
        <v>1</v>
      </c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</row>
    <row r="60" spans="3:73" ht="12" customHeight="1" x14ac:dyDescent="0.2">
      <c r="AD60" s="51"/>
      <c r="AE60" s="51"/>
      <c r="AF60" s="123"/>
      <c r="AG60" s="51"/>
      <c r="AH60" s="26"/>
      <c r="AI60" s="51"/>
      <c r="AJ60" s="20"/>
      <c r="AK60" s="51"/>
      <c r="AL60" s="123"/>
      <c r="AM60" s="51"/>
      <c r="AN60" s="26"/>
      <c r="AO60" s="51"/>
      <c r="AP60" s="20"/>
      <c r="AQ60" s="51"/>
      <c r="AR60" s="123"/>
      <c r="AS60" s="51"/>
      <c r="AT60" s="26"/>
      <c r="AU60" s="51"/>
      <c r="AV60" s="20"/>
      <c r="AW60" s="51"/>
      <c r="AX60" s="123"/>
      <c r="AY60" s="51"/>
      <c r="AZ60" s="26"/>
      <c r="BA60" s="51"/>
      <c r="BB60" s="20"/>
      <c r="BC60" s="51"/>
      <c r="BD60" s="123"/>
      <c r="BE60" s="51"/>
      <c r="BF60" s="26"/>
      <c r="BG60" s="51"/>
      <c r="BH60" s="20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</row>
    <row r="61" spans="3:73" x14ac:dyDescent="0.2">
      <c r="AD61" s="51"/>
      <c r="AE61" s="51"/>
      <c r="AF61" s="51"/>
      <c r="AG61" s="51"/>
      <c r="AH61" s="26"/>
      <c r="AI61" s="51"/>
      <c r="AJ61" s="26"/>
      <c r="AK61" s="51"/>
      <c r="AL61" s="51"/>
      <c r="AM61" s="51"/>
      <c r="AN61" s="26"/>
      <c r="AO61" s="51"/>
      <c r="AP61" s="26"/>
      <c r="AQ61" s="51"/>
      <c r="AR61" s="51"/>
      <c r="AS61" s="51"/>
      <c r="AT61" s="26"/>
      <c r="AU61" s="51"/>
      <c r="AV61" s="26"/>
      <c r="AW61" s="51"/>
      <c r="AX61" s="51"/>
      <c r="AY61" s="51"/>
      <c r="AZ61" s="26"/>
      <c r="BA61" s="51"/>
      <c r="BB61" s="26"/>
      <c r="BC61" s="51"/>
      <c r="BD61" s="51"/>
      <c r="BE61" s="51"/>
      <c r="BF61" s="26"/>
      <c r="BG61" s="51"/>
      <c r="BH61" s="26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</row>
    <row r="62" spans="3:73" x14ac:dyDescent="0.2">
      <c r="AD62" s="51"/>
      <c r="AE62" s="51"/>
      <c r="AF62" s="51"/>
      <c r="AG62" s="51"/>
      <c r="AH62" s="19"/>
      <c r="AI62" s="51"/>
      <c r="AJ62" s="51"/>
      <c r="AK62" s="51"/>
      <c r="AL62" s="51"/>
      <c r="AM62" s="51"/>
      <c r="AN62" s="19"/>
      <c r="AO62" s="51"/>
      <c r="AP62" s="51"/>
      <c r="AQ62" s="51"/>
      <c r="AR62" s="51"/>
      <c r="AS62" s="51"/>
      <c r="AT62" s="19"/>
      <c r="AU62" s="51"/>
      <c r="AV62" s="51"/>
      <c r="AW62" s="51"/>
      <c r="AX62" s="51"/>
      <c r="AY62" s="51"/>
      <c r="AZ62" s="19"/>
      <c r="BA62" s="51"/>
      <c r="BB62" s="51"/>
      <c r="BC62" s="51"/>
      <c r="BD62" s="51"/>
      <c r="BE62" s="51"/>
      <c r="BF62" s="19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</row>
    <row r="63" spans="3:73" x14ac:dyDescent="0.2">
      <c r="AD63" s="51"/>
      <c r="AE63" s="51"/>
      <c r="AF63" s="20"/>
      <c r="AG63" s="51"/>
      <c r="AH63" s="19"/>
      <c r="AI63" s="51"/>
      <c r="AJ63" s="51"/>
      <c r="AK63" s="51"/>
      <c r="AL63" s="20"/>
      <c r="AM63" s="51"/>
      <c r="AN63" s="19"/>
      <c r="AO63" s="51"/>
      <c r="AP63" s="51"/>
      <c r="AQ63" s="51"/>
      <c r="AR63" s="20"/>
      <c r="AS63" s="51"/>
      <c r="AT63" s="19"/>
      <c r="AU63" s="51"/>
      <c r="AV63" s="51"/>
      <c r="AW63" s="51"/>
      <c r="AX63" s="20"/>
      <c r="AY63" s="51"/>
      <c r="AZ63" s="19"/>
      <c r="BA63" s="51"/>
      <c r="BB63" s="51"/>
      <c r="BC63" s="51"/>
      <c r="BD63" s="20"/>
      <c r="BE63" s="51"/>
      <c r="BF63" s="19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</row>
    <row r="64" spans="3:73" x14ac:dyDescent="0.2">
      <c r="AD64" s="51"/>
      <c r="AE64" s="51"/>
      <c r="AF64" s="26"/>
      <c r="AG64" s="51"/>
      <c r="AH64" s="19"/>
      <c r="AI64" s="51"/>
      <c r="AJ64" s="51"/>
      <c r="AK64" s="51"/>
      <c r="AL64" s="26"/>
      <c r="AM64" s="51"/>
      <c r="AN64" s="19"/>
      <c r="AO64" s="51"/>
      <c r="AP64" s="51"/>
      <c r="AQ64" s="51"/>
      <c r="AR64" s="26"/>
      <c r="AS64" s="51"/>
      <c r="AT64" s="19"/>
      <c r="AU64" s="51"/>
      <c r="AV64" s="51"/>
      <c r="AW64" s="51"/>
      <c r="AX64" s="26"/>
      <c r="AY64" s="51"/>
      <c r="AZ64" s="19"/>
      <c r="BA64" s="51"/>
      <c r="BB64" s="51"/>
      <c r="BC64" s="51"/>
      <c r="BD64" s="26"/>
      <c r="BE64" s="51"/>
      <c r="BF64" s="19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</row>
    <row r="65" spans="30:73" x14ac:dyDescent="0.2">
      <c r="AD65" s="51"/>
      <c r="AE65" s="26"/>
      <c r="AF65" s="20"/>
      <c r="AG65" s="26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</row>
    <row r="66" spans="30:73" x14ac:dyDescent="0.2">
      <c r="AD66" s="51"/>
      <c r="AE66" s="26"/>
      <c r="AF66" s="26"/>
      <c r="AG66" s="26"/>
      <c r="AH66" s="51"/>
      <c r="AI66" s="51"/>
      <c r="AJ66" s="51"/>
      <c r="AK66" s="51"/>
      <c r="AL66" s="51"/>
      <c r="AM66" s="26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</row>
    <row r="67" spans="30:73" x14ac:dyDescent="0.2">
      <c r="AD67" s="51"/>
      <c r="AE67" s="26"/>
      <c r="AF67" s="19"/>
      <c r="AG67" s="26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</row>
    <row r="68" spans="30:73" x14ac:dyDescent="0.2"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26"/>
      <c r="BO68" s="51"/>
      <c r="BP68" s="51"/>
      <c r="BQ68" s="51"/>
      <c r="BR68" s="51"/>
      <c r="BS68" s="51"/>
      <c r="BT68" s="51"/>
      <c r="BU68" s="51"/>
    </row>
    <row r="69" spans="30:73" x14ac:dyDescent="0.2">
      <c r="AD69" s="51"/>
      <c r="AE69" s="51"/>
      <c r="AF69" s="51"/>
      <c r="AG69" s="51"/>
      <c r="AH69" s="51"/>
      <c r="AI69" s="51"/>
      <c r="AJ69" s="51"/>
      <c r="AK69" s="51"/>
      <c r="AL69" s="51"/>
      <c r="AM69" s="20"/>
      <c r="AN69" s="20"/>
      <c r="AO69" s="51"/>
      <c r="AP69" s="51"/>
      <c r="AQ69" s="51"/>
      <c r="AR69" s="51"/>
      <c r="AS69" s="20"/>
      <c r="AT69" s="20"/>
      <c r="AU69" s="51"/>
      <c r="AV69" s="51"/>
      <c r="AW69" s="51"/>
      <c r="AX69" s="51"/>
      <c r="AY69" s="20"/>
      <c r="AZ69" s="20"/>
      <c r="BA69" s="51"/>
      <c r="BB69" s="51"/>
      <c r="BC69" s="51"/>
      <c r="BD69" s="51"/>
      <c r="BE69" s="20"/>
      <c r="BF69" s="20"/>
      <c r="BG69" s="51"/>
      <c r="BH69" s="51"/>
      <c r="BI69" s="51"/>
      <c r="BJ69" s="51"/>
      <c r="BK69" s="20"/>
      <c r="BL69" s="20"/>
      <c r="BM69" s="51"/>
      <c r="BN69" s="51"/>
      <c r="BO69" s="51"/>
      <c r="BP69" s="51"/>
      <c r="BQ69" s="51"/>
      <c r="BR69" s="51"/>
      <c r="BS69" s="51"/>
      <c r="BT69" s="51"/>
      <c r="BU69" s="51"/>
    </row>
    <row r="70" spans="30:73" x14ac:dyDescent="0.2"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</row>
    <row r="71" spans="30:73" x14ac:dyDescent="0.2">
      <c r="AD71" s="51"/>
      <c r="AE71" s="51"/>
      <c r="AF71" s="51"/>
      <c r="AG71" s="51"/>
      <c r="AH71" s="51"/>
      <c r="AI71" s="51"/>
      <c r="AJ71" s="51"/>
      <c r="AK71" s="51"/>
      <c r="AL71" s="123"/>
      <c r="AM71" s="51"/>
      <c r="AN71" s="26"/>
      <c r="AO71" s="51"/>
      <c r="AP71" s="20"/>
      <c r="AQ71" s="51"/>
      <c r="AR71" s="123"/>
      <c r="AS71" s="51"/>
      <c r="AT71" s="26"/>
      <c r="AU71" s="51"/>
      <c r="AV71" s="20"/>
      <c r="AW71" s="51"/>
      <c r="AX71" s="123"/>
      <c r="AY71" s="51"/>
      <c r="AZ71" s="26"/>
      <c r="BA71" s="51"/>
      <c r="BB71" s="20"/>
      <c r="BC71" s="51"/>
      <c r="BD71" s="123"/>
      <c r="BE71" s="51"/>
      <c r="BF71" s="26"/>
      <c r="BG71" s="51"/>
      <c r="BH71" s="20"/>
      <c r="BI71" s="51"/>
      <c r="BJ71" s="123"/>
      <c r="BK71" s="51"/>
      <c r="BL71" s="26"/>
      <c r="BM71" s="51"/>
      <c r="BN71" s="20"/>
      <c r="BO71" s="51"/>
      <c r="BP71" s="51"/>
      <c r="BQ71" s="51"/>
      <c r="BR71" s="51"/>
      <c r="BS71" s="51"/>
      <c r="BT71" s="51"/>
      <c r="BU71" s="51"/>
    </row>
    <row r="72" spans="30:73" x14ac:dyDescent="0.2"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26"/>
      <c r="AO72" s="51"/>
      <c r="AP72" s="26"/>
      <c r="AQ72" s="51"/>
      <c r="AR72" s="51"/>
      <c r="AS72" s="51"/>
      <c r="AT72" s="26"/>
      <c r="AU72" s="51"/>
      <c r="AV72" s="26"/>
      <c r="AW72" s="51"/>
      <c r="AX72" s="51"/>
      <c r="AY72" s="51"/>
      <c r="AZ72" s="26"/>
      <c r="BA72" s="51"/>
      <c r="BB72" s="26"/>
      <c r="BC72" s="51"/>
      <c r="BD72" s="51"/>
      <c r="BE72" s="51"/>
      <c r="BF72" s="26"/>
      <c r="BG72" s="51"/>
      <c r="BH72" s="26"/>
      <c r="BI72" s="51"/>
      <c r="BJ72" s="51"/>
      <c r="BK72" s="51"/>
      <c r="BL72" s="26"/>
      <c r="BM72" s="51"/>
      <c r="BN72" s="26"/>
      <c r="BO72" s="51"/>
      <c r="BP72" s="51"/>
      <c r="BQ72" s="51"/>
      <c r="BR72" s="51"/>
      <c r="BS72" s="51"/>
      <c r="BT72" s="51"/>
      <c r="BU72" s="51"/>
    </row>
    <row r="73" spans="30:73" x14ac:dyDescent="0.2"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19"/>
      <c r="AO73" s="51"/>
      <c r="AP73" s="51"/>
      <c r="AQ73" s="51"/>
      <c r="AR73" s="51"/>
      <c r="AS73" s="51"/>
      <c r="AT73" s="19"/>
      <c r="AU73" s="51"/>
      <c r="AV73" s="51"/>
      <c r="AW73" s="51"/>
      <c r="AX73" s="51"/>
      <c r="AY73" s="51"/>
      <c r="AZ73" s="19"/>
      <c r="BA73" s="51"/>
      <c r="BB73" s="51"/>
      <c r="BC73" s="51"/>
      <c r="BD73" s="51"/>
      <c r="BE73" s="51"/>
      <c r="BF73" s="19"/>
      <c r="BG73" s="51"/>
      <c r="BH73" s="51"/>
      <c r="BI73" s="51"/>
      <c r="BJ73" s="51"/>
      <c r="BK73" s="51"/>
      <c r="BL73" s="19"/>
      <c r="BM73" s="51"/>
      <c r="BN73" s="51"/>
      <c r="BO73" s="51"/>
      <c r="BP73" s="51"/>
      <c r="BQ73" s="51"/>
      <c r="BR73" s="51"/>
      <c r="BS73" s="51"/>
      <c r="BT73" s="51"/>
      <c r="BU73" s="51"/>
    </row>
    <row r="74" spans="30:73" x14ac:dyDescent="0.2">
      <c r="AD74" s="51"/>
      <c r="AE74" s="51"/>
      <c r="AF74" s="51"/>
      <c r="AG74" s="51"/>
      <c r="AH74" s="51"/>
      <c r="AI74" s="51"/>
      <c r="AJ74" s="51"/>
      <c r="AK74" s="51"/>
      <c r="AL74" s="20"/>
      <c r="AM74" s="51"/>
      <c r="AN74" s="19"/>
      <c r="AO74" s="51"/>
      <c r="AP74" s="51"/>
      <c r="AQ74" s="51"/>
      <c r="AR74" s="20"/>
      <c r="AS74" s="51"/>
      <c r="AT74" s="19"/>
      <c r="AU74" s="51"/>
      <c r="AV74" s="51"/>
      <c r="AW74" s="51"/>
      <c r="AX74" s="20"/>
      <c r="AY74" s="51"/>
      <c r="AZ74" s="19"/>
      <c r="BA74" s="51"/>
      <c r="BB74" s="51"/>
      <c r="BC74" s="51"/>
      <c r="BD74" s="20"/>
      <c r="BE74" s="51"/>
      <c r="BF74" s="19"/>
      <c r="BG74" s="51"/>
      <c r="BH74" s="51"/>
      <c r="BI74" s="51"/>
      <c r="BJ74" s="20"/>
      <c r="BK74" s="51"/>
      <c r="BL74" s="19"/>
      <c r="BM74" s="51"/>
      <c r="BN74" s="51"/>
      <c r="BO74" s="51"/>
      <c r="BP74" s="51"/>
      <c r="BQ74" s="51"/>
      <c r="BR74" s="51"/>
      <c r="BS74" s="51"/>
      <c r="BT74" s="51"/>
      <c r="BU74" s="51"/>
    </row>
    <row r="75" spans="30:73" x14ac:dyDescent="0.2">
      <c r="AD75" s="51"/>
      <c r="AE75" s="51"/>
      <c r="AF75" s="51"/>
      <c r="AG75" s="51"/>
      <c r="AH75" s="51"/>
      <c r="AI75" s="51"/>
      <c r="AJ75" s="51"/>
      <c r="AK75" s="51"/>
      <c r="AL75" s="26"/>
      <c r="AM75" s="51"/>
      <c r="AN75" s="19"/>
      <c r="AO75" s="51"/>
      <c r="AP75" s="51"/>
      <c r="AQ75" s="51"/>
      <c r="AR75" s="26"/>
      <c r="AS75" s="51"/>
      <c r="AT75" s="19"/>
      <c r="AU75" s="51"/>
      <c r="AV75" s="51"/>
      <c r="AW75" s="51"/>
      <c r="AX75" s="26"/>
      <c r="AY75" s="51"/>
      <c r="AZ75" s="19"/>
      <c r="BA75" s="51"/>
      <c r="BB75" s="51"/>
      <c r="BC75" s="51"/>
      <c r="BD75" s="26"/>
      <c r="BE75" s="51"/>
      <c r="BF75" s="19"/>
      <c r="BG75" s="51"/>
      <c r="BH75" s="51"/>
      <c r="BI75" s="51"/>
      <c r="BJ75" s="26"/>
      <c r="BK75" s="51"/>
      <c r="BL75" s="19"/>
      <c r="BM75" s="51"/>
      <c r="BN75" s="51"/>
      <c r="BO75" s="51"/>
      <c r="BP75" s="51"/>
      <c r="BQ75" s="51"/>
      <c r="BR75" s="51"/>
      <c r="BS75" s="51"/>
      <c r="BT75" s="51"/>
      <c r="BU75" s="51"/>
    </row>
    <row r="76" spans="30:73" x14ac:dyDescent="0.2">
      <c r="AD76" s="51"/>
      <c r="AE76" s="51"/>
      <c r="AF76" s="51"/>
      <c r="AG76" s="51"/>
      <c r="AH76" s="51"/>
      <c r="AI76" s="51"/>
      <c r="AJ76" s="51"/>
      <c r="AK76" s="26"/>
      <c r="AL76" s="20"/>
      <c r="AM76" s="26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</row>
    <row r="77" spans="30:73" x14ac:dyDescent="0.2">
      <c r="AD77" s="51"/>
      <c r="AE77" s="51"/>
      <c r="AF77" s="51"/>
      <c r="AG77" s="51"/>
      <c r="AH77" s="51"/>
      <c r="AI77" s="51"/>
      <c r="AJ77" s="51"/>
      <c r="AK77" s="26"/>
      <c r="AL77" s="26"/>
      <c r="AM77" s="26"/>
      <c r="AN77" s="51"/>
      <c r="AO77" s="51"/>
      <c r="AP77" s="51"/>
      <c r="AQ77" s="51"/>
      <c r="AR77" s="51"/>
      <c r="AS77" s="26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</row>
    <row r="78" spans="30:73" x14ac:dyDescent="0.2">
      <c r="AD78" s="51"/>
      <c r="AE78" s="51"/>
      <c r="AF78" s="51"/>
      <c r="AG78" s="51"/>
      <c r="AH78" s="51"/>
      <c r="AI78" s="51"/>
      <c r="AJ78" s="51"/>
      <c r="AK78" s="26"/>
      <c r="AL78" s="19"/>
      <c r="AM78" s="26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</row>
    <row r="79" spans="30:73" x14ac:dyDescent="0.2"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26"/>
      <c r="BU79" s="51"/>
    </row>
    <row r="80" spans="30:73" x14ac:dyDescent="0.2"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20"/>
      <c r="AT80" s="20"/>
      <c r="AU80" s="51"/>
      <c r="AV80" s="51"/>
      <c r="AW80" s="51"/>
      <c r="AX80" s="51"/>
      <c r="AY80" s="20"/>
      <c r="AZ80" s="20"/>
      <c r="BA80" s="51"/>
      <c r="BB80" s="51"/>
      <c r="BC80" s="51"/>
      <c r="BD80" s="51"/>
      <c r="BE80" s="20"/>
      <c r="BF80" s="20"/>
      <c r="BG80" s="51"/>
      <c r="BH80" s="51"/>
      <c r="BI80" s="51"/>
      <c r="BJ80" s="51"/>
      <c r="BK80" s="20"/>
      <c r="BL80" s="20"/>
      <c r="BM80" s="51"/>
      <c r="BN80" s="51"/>
      <c r="BO80" s="51"/>
      <c r="BP80" s="51"/>
      <c r="BQ80" s="20"/>
      <c r="BR80" s="20"/>
      <c r="BS80" s="51"/>
      <c r="BT80" s="51"/>
      <c r="BU80" s="51"/>
    </row>
    <row r="81" spans="7:79" x14ac:dyDescent="0.2"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</row>
    <row r="82" spans="7:79" x14ac:dyDescent="0.2"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123"/>
      <c r="AS82" s="51"/>
      <c r="AT82" s="26"/>
      <c r="AU82" s="51"/>
      <c r="AV82" s="20"/>
      <c r="AW82" s="51"/>
      <c r="AX82" s="123"/>
      <c r="AY82" s="51"/>
      <c r="AZ82" s="26"/>
      <c r="BA82" s="51"/>
      <c r="BB82" s="20"/>
      <c r="BC82" s="51"/>
      <c r="BD82" s="123"/>
      <c r="BE82" s="51"/>
      <c r="BF82" s="26"/>
      <c r="BG82" s="51"/>
      <c r="BH82" s="20"/>
      <c r="BI82" s="51"/>
      <c r="BJ82" s="123"/>
      <c r="BK82" s="51"/>
      <c r="BL82" s="26"/>
      <c r="BM82" s="51"/>
      <c r="BN82" s="20"/>
      <c r="BO82" s="51"/>
      <c r="BP82" s="123"/>
      <c r="BQ82" s="51"/>
      <c r="BR82" s="26"/>
      <c r="BS82" s="51"/>
      <c r="BT82" s="20"/>
      <c r="BU82" s="51"/>
    </row>
    <row r="83" spans="7:79" x14ac:dyDescent="0.2"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26"/>
      <c r="AU83" s="51"/>
      <c r="AV83" s="26"/>
      <c r="AW83" s="51"/>
      <c r="AX83" s="51"/>
      <c r="AY83" s="51"/>
      <c r="AZ83" s="26"/>
      <c r="BA83" s="51"/>
      <c r="BB83" s="26"/>
      <c r="BC83" s="51"/>
      <c r="BD83" s="51"/>
      <c r="BE83" s="51"/>
      <c r="BF83" s="26"/>
      <c r="BG83" s="51"/>
      <c r="BH83" s="26"/>
      <c r="BI83" s="51"/>
      <c r="BJ83" s="51"/>
      <c r="BK83" s="51"/>
      <c r="BL83" s="26"/>
      <c r="BM83" s="51"/>
      <c r="BN83" s="26"/>
      <c r="BO83" s="51"/>
      <c r="BP83" s="51"/>
      <c r="BQ83" s="51"/>
      <c r="BR83" s="26"/>
      <c r="BS83" s="51"/>
      <c r="BT83" s="26"/>
      <c r="BU83" s="51"/>
    </row>
    <row r="84" spans="7:79" x14ac:dyDescent="0.2"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19"/>
      <c r="AU84" s="51"/>
      <c r="AV84" s="51"/>
      <c r="AW84" s="51"/>
      <c r="AX84" s="51"/>
      <c r="AY84" s="51"/>
      <c r="AZ84" s="19"/>
      <c r="BA84" s="51"/>
      <c r="BB84" s="51"/>
      <c r="BC84" s="51"/>
      <c r="BD84" s="51"/>
      <c r="BE84" s="51"/>
      <c r="BF84" s="19"/>
      <c r="BG84" s="51"/>
      <c r="BH84" s="51"/>
      <c r="BI84" s="51"/>
      <c r="BJ84" s="51"/>
      <c r="BK84" s="51"/>
      <c r="BL84" s="19"/>
      <c r="BM84" s="51"/>
      <c r="BN84" s="51"/>
      <c r="BO84" s="51"/>
      <c r="BP84" s="51"/>
      <c r="BQ84" s="51"/>
      <c r="BR84" s="19"/>
      <c r="BS84" s="51"/>
      <c r="BT84" s="51"/>
      <c r="BU84" s="51"/>
    </row>
    <row r="85" spans="7:79" x14ac:dyDescent="0.2"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20"/>
      <c r="AS85" s="51"/>
      <c r="AT85" s="19"/>
      <c r="AU85" s="51"/>
      <c r="AV85" s="51"/>
      <c r="AW85" s="51"/>
      <c r="AX85" s="20"/>
      <c r="AY85" s="51"/>
      <c r="AZ85" s="19"/>
      <c r="BA85" s="51"/>
      <c r="BB85" s="51"/>
      <c r="BC85" s="51"/>
      <c r="BD85" s="20"/>
      <c r="BE85" s="51"/>
      <c r="BF85" s="19"/>
      <c r="BG85" s="51"/>
      <c r="BH85" s="51"/>
      <c r="BI85" s="51"/>
      <c r="BJ85" s="20"/>
      <c r="BK85" s="51"/>
      <c r="BL85" s="19"/>
      <c r="BM85" s="51"/>
      <c r="BN85" s="51"/>
      <c r="BO85" s="51"/>
      <c r="BP85" s="20"/>
      <c r="BQ85" s="51"/>
      <c r="BR85" s="19"/>
      <c r="BS85" s="51"/>
      <c r="BT85" s="51"/>
      <c r="BU85" s="51"/>
    </row>
    <row r="86" spans="7:79" x14ac:dyDescent="0.2"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26"/>
      <c r="AS86" s="51"/>
      <c r="AT86" s="19"/>
      <c r="AU86" s="51"/>
      <c r="AV86" s="51"/>
      <c r="AW86" s="51"/>
      <c r="AX86" s="26"/>
      <c r="AY86" s="51"/>
      <c r="AZ86" s="19"/>
      <c r="BA86" s="51"/>
      <c r="BB86" s="51"/>
      <c r="BC86" s="51"/>
      <c r="BD86" s="26"/>
      <c r="BE86" s="51"/>
      <c r="BF86" s="19"/>
      <c r="BG86" s="51"/>
      <c r="BH86" s="51"/>
      <c r="BI86" s="51"/>
      <c r="BJ86" s="26"/>
      <c r="BK86" s="51"/>
      <c r="BL86" s="19"/>
      <c r="BM86" s="51"/>
      <c r="BN86" s="51"/>
      <c r="BO86" s="51"/>
      <c r="BP86" s="26"/>
      <c r="BQ86" s="51"/>
      <c r="BR86" s="19"/>
      <c r="BS86" s="51"/>
      <c r="BT86" s="51"/>
      <c r="BU86" s="51"/>
      <c r="BV86" s="51"/>
      <c r="BW86" s="51"/>
      <c r="BX86" s="51"/>
      <c r="BY86" s="51"/>
      <c r="BZ86" s="51"/>
      <c r="CA86" s="51"/>
    </row>
    <row r="87" spans="7:79" x14ac:dyDescent="0.2"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</row>
    <row r="88" spans="7:79" x14ac:dyDescent="0.2"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26"/>
      <c r="AR88" s="20"/>
      <c r="AS88" s="26"/>
      <c r="AT88" s="51"/>
      <c r="AU88" s="51"/>
      <c r="AV88" s="51"/>
      <c r="AW88" s="51"/>
      <c r="AX88" s="51"/>
      <c r="AY88" s="26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</row>
    <row r="89" spans="7:79" x14ac:dyDescent="0.2"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26"/>
      <c r="AR89" s="26"/>
      <c r="AS89" s="26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</row>
    <row r="90" spans="7:79" x14ac:dyDescent="0.2"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26"/>
      <c r="AR90" s="19"/>
      <c r="AS90" s="26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26"/>
      <c r="CA90" s="51"/>
    </row>
    <row r="91" spans="7:79" x14ac:dyDescent="0.2"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20"/>
      <c r="AZ91" s="20"/>
      <c r="BA91" s="51"/>
      <c r="BB91" s="51"/>
      <c r="BC91" s="51"/>
      <c r="BD91" s="51"/>
      <c r="BE91" s="20"/>
      <c r="BF91" s="20"/>
      <c r="BG91" s="51"/>
      <c r="BH91" s="51"/>
      <c r="BI91" s="51"/>
      <c r="BJ91" s="51"/>
      <c r="BK91" s="20"/>
      <c r="BL91" s="20"/>
      <c r="BM91" s="51"/>
      <c r="BN91" s="51"/>
      <c r="BO91" s="51"/>
      <c r="BP91" s="51"/>
      <c r="BQ91" s="20"/>
      <c r="BR91" s="20"/>
      <c r="BS91" s="51"/>
      <c r="BT91" s="51"/>
      <c r="BU91" s="51"/>
      <c r="BV91" s="51"/>
      <c r="BW91" s="20"/>
      <c r="BX91" s="20"/>
      <c r="BY91" s="51"/>
      <c r="BZ91" s="51"/>
      <c r="CA91" s="51"/>
    </row>
    <row r="92" spans="7:79" x14ac:dyDescent="0.2"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</row>
    <row r="93" spans="7:79" x14ac:dyDescent="0.2"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123"/>
      <c r="AY93" s="51"/>
      <c r="AZ93" s="26"/>
      <c r="BA93" s="51"/>
      <c r="BB93" s="20"/>
      <c r="BC93" s="51"/>
      <c r="BD93" s="123"/>
      <c r="BE93" s="51"/>
      <c r="BF93" s="26"/>
      <c r="BG93" s="51"/>
      <c r="BH93" s="20"/>
      <c r="BI93" s="51"/>
      <c r="BJ93" s="123"/>
      <c r="BK93" s="51"/>
      <c r="BL93" s="26"/>
      <c r="BM93" s="51"/>
      <c r="BN93" s="20"/>
      <c r="BO93" s="51"/>
      <c r="BP93" s="123"/>
      <c r="BQ93" s="51"/>
      <c r="BR93" s="26"/>
      <c r="BS93" s="51"/>
      <c r="BT93" s="20"/>
      <c r="BU93" s="51"/>
      <c r="BV93" s="123"/>
      <c r="BW93" s="51"/>
      <c r="BX93" s="26"/>
      <c r="BY93" s="51"/>
      <c r="BZ93" s="20"/>
      <c r="CA93" s="51"/>
    </row>
    <row r="94" spans="7:79" x14ac:dyDescent="0.2"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26"/>
      <c r="BA94" s="51"/>
      <c r="BB94" s="26"/>
      <c r="BC94" s="51"/>
      <c r="BD94" s="51"/>
      <c r="BE94" s="51"/>
      <c r="BF94" s="26"/>
      <c r="BG94" s="51"/>
      <c r="BH94" s="26"/>
      <c r="BI94" s="51"/>
      <c r="BJ94" s="51"/>
      <c r="BK94" s="51"/>
      <c r="BL94" s="26"/>
      <c r="BM94" s="51"/>
      <c r="BN94" s="26"/>
      <c r="BO94" s="51"/>
      <c r="BP94" s="51"/>
      <c r="BQ94" s="51"/>
      <c r="BR94" s="26"/>
      <c r="BS94" s="51"/>
      <c r="BT94" s="26"/>
      <c r="BU94" s="51"/>
      <c r="BV94" s="51"/>
      <c r="BW94" s="51"/>
      <c r="BX94" s="26"/>
      <c r="BY94" s="51"/>
      <c r="BZ94" s="26"/>
      <c r="CA94" s="51"/>
    </row>
    <row r="95" spans="7:79" x14ac:dyDescent="0.2"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19"/>
      <c r="BA95" s="51"/>
      <c r="BB95" s="51"/>
      <c r="BC95" s="51"/>
      <c r="BD95" s="51"/>
      <c r="BE95" s="51"/>
      <c r="BF95" s="19"/>
      <c r="BG95" s="51"/>
      <c r="BH95" s="51"/>
      <c r="BI95" s="51"/>
      <c r="BJ95" s="51"/>
      <c r="BK95" s="51"/>
      <c r="BL95" s="19"/>
      <c r="BM95" s="51"/>
      <c r="BN95" s="51"/>
      <c r="BO95" s="51"/>
      <c r="BP95" s="51"/>
      <c r="BQ95" s="51"/>
      <c r="BR95" s="19"/>
      <c r="BS95" s="51"/>
      <c r="BT95" s="51"/>
      <c r="BU95" s="51"/>
      <c r="BV95" s="51"/>
      <c r="BW95" s="51"/>
      <c r="BX95" s="19"/>
      <c r="BY95" s="51"/>
      <c r="BZ95" s="51"/>
      <c r="CA95" s="51"/>
    </row>
    <row r="96" spans="7:79" x14ac:dyDescent="0.2"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20"/>
      <c r="AY96" s="51"/>
      <c r="AZ96" s="19"/>
      <c r="BA96" s="51"/>
      <c r="BB96" s="51"/>
      <c r="BC96" s="51"/>
      <c r="BD96" s="20"/>
      <c r="BE96" s="51"/>
      <c r="BF96" s="19"/>
      <c r="BG96" s="51"/>
      <c r="BH96" s="51"/>
      <c r="BI96" s="51"/>
      <c r="BJ96" s="20"/>
      <c r="BK96" s="51"/>
      <c r="BL96" s="19"/>
      <c r="BM96" s="51"/>
      <c r="BN96" s="51"/>
      <c r="BO96" s="51"/>
      <c r="BP96" s="20"/>
      <c r="BQ96" s="51"/>
      <c r="BR96" s="19"/>
      <c r="BS96" s="51"/>
      <c r="BT96" s="51"/>
      <c r="BU96" s="51"/>
      <c r="BV96" s="20"/>
      <c r="BW96" s="51"/>
      <c r="BX96" s="19"/>
      <c r="BY96" s="51"/>
      <c r="BZ96" s="51"/>
      <c r="CA96" s="51"/>
    </row>
    <row r="97" spans="7:84" x14ac:dyDescent="0.2"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26"/>
      <c r="AY97" s="51"/>
      <c r="AZ97" s="19"/>
      <c r="BA97" s="51"/>
      <c r="BB97" s="51"/>
      <c r="BC97" s="51"/>
      <c r="BD97" s="26"/>
      <c r="BE97" s="51"/>
      <c r="BF97" s="19"/>
      <c r="BG97" s="51"/>
      <c r="BH97" s="51"/>
      <c r="BI97" s="51"/>
      <c r="BJ97" s="26"/>
      <c r="BK97" s="51"/>
      <c r="BL97" s="19"/>
      <c r="BM97" s="51"/>
      <c r="BN97" s="51"/>
      <c r="BO97" s="51"/>
      <c r="BP97" s="26"/>
      <c r="BQ97" s="51"/>
      <c r="BR97" s="19"/>
      <c r="BS97" s="51"/>
      <c r="BT97" s="51"/>
      <c r="BU97" s="51"/>
      <c r="BV97" s="26"/>
      <c r="BW97" s="51"/>
      <c r="BX97" s="19"/>
      <c r="BY97" s="51"/>
      <c r="BZ97" s="51"/>
      <c r="CA97" s="51"/>
    </row>
    <row r="98" spans="7:84" x14ac:dyDescent="0.2"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</row>
    <row r="99" spans="7:84" x14ac:dyDescent="0.2"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26"/>
      <c r="AX99" s="20"/>
      <c r="AY99" s="26"/>
      <c r="AZ99" s="20"/>
      <c r="BA99" s="51"/>
      <c r="BB99" s="51"/>
      <c r="BC99" s="51"/>
      <c r="BD99" s="51"/>
      <c r="BE99" s="51"/>
      <c r="BF99" s="20"/>
      <c r="BG99" s="51"/>
      <c r="BH99" s="51"/>
      <c r="BI99" s="51"/>
      <c r="BJ99" s="51"/>
      <c r="BK99" s="51"/>
      <c r="BL99" s="20"/>
      <c r="BM99" s="51"/>
      <c r="BN99" s="51"/>
      <c r="BO99" s="51"/>
      <c r="BP99" s="51"/>
      <c r="BQ99" s="51"/>
      <c r="BR99" s="20"/>
      <c r="BS99" s="51"/>
      <c r="BT99" s="51"/>
      <c r="BU99" s="51"/>
      <c r="BV99" s="51"/>
      <c r="BW99" s="51"/>
      <c r="BX99" s="20"/>
      <c r="BY99" s="51"/>
      <c r="BZ99" s="51"/>
      <c r="CA99" s="51"/>
    </row>
    <row r="100" spans="7:84" x14ac:dyDescent="0.2"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26"/>
      <c r="AX100" s="26"/>
      <c r="AY100" s="26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</row>
    <row r="101" spans="7:84" x14ac:dyDescent="0.2">
      <c r="G101" s="51"/>
      <c r="H101" s="26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26"/>
      <c r="AX101" s="19"/>
      <c r="AY101" s="26"/>
      <c r="AZ101" s="51"/>
      <c r="BA101" s="51"/>
      <c r="BB101" s="51"/>
      <c r="BC101" s="51"/>
      <c r="BD101" s="51"/>
      <c r="BE101" s="20"/>
      <c r="BF101" s="20"/>
      <c r="BG101" s="51"/>
      <c r="BH101" s="51"/>
      <c r="BI101" s="51"/>
      <c r="BJ101" s="51"/>
      <c r="BK101" s="20"/>
      <c r="BL101" s="20"/>
      <c r="BM101" s="51"/>
      <c r="BN101" s="51"/>
      <c r="BO101" s="51"/>
      <c r="BP101" s="51"/>
      <c r="BQ101" s="20"/>
      <c r="BR101" s="20"/>
      <c r="BS101" s="51"/>
      <c r="BT101" s="51"/>
      <c r="BU101" s="51"/>
      <c r="BV101" s="51"/>
      <c r="BW101" s="20"/>
      <c r="BX101" s="20"/>
      <c r="BY101" s="51"/>
      <c r="BZ101" s="51"/>
      <c r="CA101" s="51"/>
      <c r="CB101" s="51"/>
      <c r="CC101" s="20"/>
      <c r="CD101" s="20"/>
      <c r="CE101" s="51"/>
      <c r="CF101" s="51"/>
    </row>
    <row r="102" spans="7:84" x14ac:dyDescent="0.2">
      <c r="G102" s="51"/>
      <c r="H102" s="20"/>
      <c r="I102" s="51"/>
      <c r="J102" s="51"/>
      <c r="K102" s="51"/>
      <c r="L102" s="51"/>
      <c r="M102" s="51"/>
      <c r="N102" s="20"/>
      <c r="O102" s="51"/>
      <c r="P102" s="51"/>
      <c r="Q102" s="51"/>
      <c r="R102" s="51"/>
      <c r="S102" s="51"/>
      <c r="T102" s="20"/>
      <c r="U102" s="51"/>
      <c r="V102" s="51"/>
      <c r="W102" s="51"/>
      <c r="X102" s="51"/>
      <c r="Y102" s="51"/>
      <c r="Z102" s="20"/>
      <c r="AA102" s="51"/>
      <c r="AB102" s="51"/>
      <c r="AC102" s="51"/>
      <c r="AD102" s="51"/>
      <c r="AE102" s="51"/>
      <c r="AF102" s="20"/>
      <c r="AG102" s="51"/>
      <c r="AH102" s="51"/>
      <c r="AI102" s="51"/>
      <c r="AJ102" s="51"/>
      <c r="AK102" s="51"/>
      <c r="AL102" s="20"/>
      <c r="AM102" s="51"/>
      <c r="AN102" s="51"/>
      <c r="AO102" s="51"/>
      <c r="AP102" s="51"/>
      <c r="AQ102" s="51"/>
      <c r="AR102" s="20"/>
      <c r="AS102" s="51"/>
      <c r="AT102" s="51"/>
      <c r="AU102" s="51"/>
      <c r="AV102" s="51"/>
      <c r="AW102" s="51"/>
      <c r="AX102" s="20"/>
      <c r="AY102" s="51"/>
      <c r="AZ102" s="20"/>
      <c r="BA102" s="51"/>
      <c r="BB102" s="51"/>
      <c r="BC102" s="51"/>
      <c r="BD102" s="51"/>
      <c r="BE102" s="51"/>
      <c r="BF102" s="20"/>
      <c r="BG102" s="51"/>
      <c r="BH102" s="51"/>
      <c r="BI102" s="51"/>
      <c r="BJ102" s="51"/>
      <c r="BK102" s="51"/>
      <c r="BL102" s="20"/>
      <c r="BM102" s="51"/>
      <c r="BN102" s="51"/>
      <c r="BO102" s="51"/>
      <c r="BP102" s="51"/>
      <c r="BQ102" s="51"/>
      <c r="BR102" s="20"/>
      <c r="BS102" s="51"/>
      <c r="BT102" s="51"/>
      <c r="BU102" s="51"/>
      <c r="BV102" s="51"/>
      <c r="BW102" s="51"/>
      <c r="BX102" s="20"/>
      <c r="BY102" s="51"/>
      <c r="BZ102" s="51"/>
      <c r="CA102" s="51"/>
      <c r="CB102" s="51"/>
      <c r="CC102" s="51"/>
      <c r="CD102" s="51"/>
      <c r="CE102" s="51"/>
      <c r="CF102" s="51"/>
    </row>
    <row r="103" spans="7:84" x14ac:dyDescent="0.2">
      <c r="G103" s="51"/>
      <c r="H103" s="26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123"/>
      <c r="BE103" s="51"/>
      <c r="BF103" s="26"/>
      <c r="BG103" s="51"/>
      <c r="BH103" s="20"/>
      <c r="BI103" s="51"/>
      <c r="BJ103" s="123"/>
      <c r="BK103" s="51"/>
      <c r="BL103" s="26"/>
      <c r="BM103" s="51"/>
      <c r="BN103" s="20"/>
      <c r="BO103" s="51"/>
      <c r="BP103" s="123"/>
      <c r="BQ103" s="51"/>
      <c r="BR103" s="26"/>
      <c r="BS103" s="51"/>
      <c r="BT103" s="20"/>
      <c r="BU103" s="51"/>
      <c r="BV103" s="123"/>
      <c r="BW103" s="51"/>
      <c r="BX103" s="26"/>
      <c r="BY103" s="51"/>
      <c r="BZ103" s="20"/>
      <c r="CA103" s="51"/>
      <c r="CB103" s="123"/>
      <c r="CC103" s="51"/>
      <c r="CD103" s="26"/>
      <c r="CE103" s="51"/>
      <c r="CF103" s="20"/>
    </row>
    <row r="104" spans="7:84" x14ac:dyDescent="0.2">
      <c r="G104" s="51"/>
      <c r="H104" s="20"/>
      <c r="I104" s="51"/>
      <c r="J104" s="51"/>
      <c r="K104" s="51"/>
      <c r="L104" s="51"/>
      <c r="M104" s="51"/>
      <c r="N104" s="20"/>
      <c r="O104" s="51"/>
      <c r="P104" s="51"/>
      <c r="Q104" s="51"/>
      <c r="R104" s="51"/>
      <c r="S104" s="51"/>
      <c r="T104" s="20"/>
      <c r="U104" s="51"/>
      <c r="V104" s="51"/>
      <c r="W104" s="51"/>
      <c r="X104" s="51"/>
      <c r="Y104" s="51"/>
      <c r="Z104" s="20"/>
      <c r="AA104" s="51"/>
      <c r="AB104" s="51"/>
      <c r="AC104" s="51"/>
      <c r="AD104" s="51"/>
      <c r="AE104" s="51"/>
      <c r="AF104" s="20"/>
      <c r="AG104" s="51"/>
      <c r="AH104" s="51"/>
      <c r="AI104" s="51"/>
      <c r="AJ104" s="51"/>
      <c r="AK104" s="51"/>
      <c r="AL104" s="20"/>
      <c r="AM104" s="51"/>
      <c r="AN104" s="51"/>
      <c r="AO104" s="51"/>
      <c r="AP104" s="51"/>
      <c r="AQ104" s="51"/>
      <c r="AR104" s="20"/>
      <c r="AS104" s="51"/>
      <c r="AT104" s="51"/>
      <c r="AU104" s="51"/>
      <c r="AV104" s="51"/>
      <c r="AW104" s="51"/>
      <c r="AX104" s="20"/>
      <c r="AY104" s="51"/>
      <c r="AZ104" s="51"/>
      <c r="BA104" s="51"/>
      <c r="BB104" s="51"/>
      <c r="BC104" s="51"/>
      <c r="BD104" s="51"/>
      <c r="BE104" s="51"/>
      <c r="BF104" s="26"/>
      <c r="BG104" s="51"/>
      <c r="BH104" s="26"/>
      <c r="BI104" s="51"/>
      <c r="BJ104" s="51"/>
      <c r="BK104" s="51"/>
      <c r="BL104" s="26"/>
      <c r="BM104" s="51"/>
      <c r="BN104" s="26"/>
      <c r="BO104" s="51"/>
      <c r="BP104" s="51"/>
      <c r="BQ104" s="51"/>
      <c r="BR104" s="26"/>
      <c r="BS104" s="51"/>
      <c r="BT104" s="26"/>
      <c r="BU104" s="51"/>
      <c r="BV104" s="51"/>
      <c r="BW104" s="51"/>
      <c r="BX104" s="26"/>
      <c r="BY104" s="51"/>
      <c r="BZ104" s="26"/>
      <c r="CA104" s="51"/>
      <c r="CB104" s="51"/>
      <c r="CC104" s="51"/>
      <c r="CD104" s="26"/>
      <c r="CE104" s="51"/>
      <c r="CF104" s="26"/>
    </row>
    <row r="105" spans="7:84" x14ac:dyDescent="0.2"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19"/>
      <c r="BG105" s="51"/>
      <c r="BH105" s="51"/>
      <c r="BI105" s="51"/>
      <c r="BJ105" s="51"/>
      <c r="BK105" s="51"/>
      <c r="BL105" s="19"/>
      <c r="BM105" s="51"/>
      <c r="BN105" s="51"/>
      <c r="BO105" s="51"/>
      <c r="BP105" s="51"/>
      <c r="BQ105" s="51"/>
      <c r="BR105" s="19"/>
      <c r="BS105" s="51"/>
      <c r="BT105" s="51"/>
      <c r="BU105" s="51"/>
      <c r="BV105" s="51"/>
      <c r="BW105" s="51"/>
      <c r="BX105" s="19"/>
      <c r="BY105" s="51"/>
      <c r="BZ105" s="51"/>
      <c r="CA105" s="51"/>
      <c r="CB105" s="51"/>
      <c r="CC105" s="51"/>
      <c r="CD105" s="19"/>
      <c r="CE105" s="51"/>
      <c r="CF105" s="51"/>
    </row>
    <row r="106" spans="7:84" x14ac:dyDescent="0.2"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20"/>
      <c r="BE106" s="51"/>
      <c r="BF106" s="19"/>
      <c r="BG106" s="51"/>
      <c r="BH106" s="51"/>
      <c r="BI106" s="51"/>
      <c r="BJ106" s="20"/>
      <c r="BK106" s="51"/>
      <c r="BL106" s="19"/>
      <c r="BM106" s="51"/>
      <c r="BN106" s="51"/>
      <c r="BO106" s="51"/>
      <c r="BP106" s="20"/>
      <c r="BQ106" s="51"/>
      <c r="BR106" s="19"/>
      <c r="BS106" s="51"/>
      <c r="BT106" s="51"/>
      <c r="BU106" s="51"/>
      <c r="BV106" s="20"/>
      <c r="BW106" s="51"/>
      <c r="BX106" s="19"/>
      <c r="BY106" s="51"/>
      <c r="BZ106" s="51"/>
      <c r="CA106" s="51"/>
      <c r="CB106" s="20"/>
      <c r="CC106" s="51"/>
      <c r="CD106" s="19"/>
      <c r="CE106" s="51"/>
      <c r="CF106" s="51"/>
    </row>
    <row r="107" spans="7:84" x14ac:dyDescent="0.2"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26"/>
      <c r="BE107" s="51"/>
      <c r="BF107" s="19"/>
      <c r="BG107" s="51"/>
      <c r="BH107" s="51"/>
      <c r="BI107" s="51"/>
      <c r="BJ107" s="26"/>
      <c r="BK107" s="51"/>
      <c r="BL107" s="19"/>
      <c r="BM107" s="51"/>
      <c r="BN107" s="51"/>
      <c r="BO107" s="51"/>
      <c r="BP107" s="26"/>
      <c r="BQ107" s="51"/>
      <c r="BR107" s="19"/>
      <c r="BS107" s="51"/>
      <c r="BT107" s="51"/>
      <c r="BU107" s="51"/>
      <c r="BV107" s="26"/>
      <c r="BW107" s="51"/>
      <c r="BX107" s="19"/>
      <c r="BY107" s="51"/>
      <c r="BZ107" s="51"/>
      <c r="CA107" s="51"/>
      <c r="CB107" s="26"/>
      <c r="CC107" s="51"/>
      <c r="CD107" s="19"/>
      <c r="CE107" s="51"/>
      <c r="CF107" s="5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107"/>
  <sheetViews>
    <sheetView topLeftCell="B1" zoomScale="65" zoomScaleNormal="65" workbookViewId="0">
      <selection activeCell="BP45" sqref="BP45"/>
    </sheetView>
  </sheetViews>
  <sheetFormatPr defaultRowHeight="12.75" x14ac:dyDescent="0.2"/>
  <cols>
    <col min="1" max="78" width="4.7109375" customWidth="1"/>
    <col min="79" max="86" width="9.140625" customWidth="1"/>
  </cols>
  <sheetData>
    <row r="1" spans="2:76" ht="12" customHeight="1" x14ac:dyDescent="0.2"/>
    <row r="2" spans="2:76" ht="12" customHeight="1" x14ac:dyDescent="0.2">
      <c r="H2" s="1" t="s">
        <v>73</v>
      </c>
      <c r="N2" t="s">
        <v>77</v>
      </c>
      <c r="T2" t="s">
        <v>80</v>
      </c>
      <c r="Z2" t="s">
        <v>82</v>
      </c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</row>
    <row r="3" spans="2:76" ht="12" customHeight="1" x14ac:dyDescent="0.2">
      <c r="H3" s="122">
        <f>H23</f>
        <v>1</v>
      </c>
      <c r="N3" s="122">
        <f>N34</f>
        <v>1</v>
      </c>
      <c r="T3" s="122">
        <f>T45</f>
        <v>0</v>
      </c>
      <c r="Z3" s="122">
        <f>Z56</f>
        <v>1</v>
      </c>
      <c r="AF3" s="22"/>
      <c r="AG3" s="70"/>
      <c r="AH3" s="70"/>
      <c r="AI3" s="70"/>
      <c r="AJ3" s="70"/>
      <c r="AK3" s="70"/>
      <c r="AL3" s="22"/>
      <c r="AM3" s="70"/>
      <c r="AN3" s="70"/>
      <c r="AO3" s="70"/>
      <c r="AP3" s="70"/>
      <c r="AQ3" s="70"/>
      <c r="AR3" s="22"/>
      <c r="AS3" s="70"/>
      <c r="AT3" s="70"/>
      <c r="AU3" s="70"/>
      <c r="AV3" s="70"/>
      <c r="AW3" s="70"/>
      <c r="AX3" s="22"/>
    </row>
    <row r="4" spans="2:76" ht="12" customHeight="1" x14ac:dyDescent="0.2">
      <c r="H4" s="22"/>
      <c r="I4" s="70"/>
      <c r="J4" s="70"/>
      <c r="K4" s="70"/>
      <c r="L4" s="70"/>
      <c r="M4" s="70"/>
      <c r="N4" s="22"/>
      <c r="O4" s="70"/>
      <c r="P4" s="70"/>
      <c r="Q4" s="70"/>
      <c r="R4" s="70"/>
      <c r="S4" s="70"/>
      <c r="T4" s="22"/>
      <c r="U4" s="70"/>
      <c r="V4" s="70"/>
      <c r="W4" s="70"/>
      <c r="X4" s="70"/>
      <c r="Y4" s="70"/>
      <c r="Z4" s="22"/>
      <c r="AF4" s="22"/>
      <c r="AG4" s="70"/>
      <c r="AH4" s="70"/>
      <c r="AI4" s="70"/>
      <c r="AJ4" s="70"/>
      <c r="AK4" s="70"/>
      <c r="AL4" s="22"/>
      <c r="AM4" s="70"/>
      <c r="AN4" s="70"/>
      <c r="AO4" s="70"/>
      <c r="AP4" s="70"/>
      <c r="AQ4" s="70"/>
      <c r="AR4" s="22"/>
      <c r="AS4" s="70"/>
      <c r="AT4" s="70"/>
      <c r="AU4" s="70"/>
      <c r="AV4" s="70"/>
      <c r="AW4" s="70"/>
      <c r="AX4" s="22"/>
    </row>
    <row r="5" spans="2:76" ht="12" customHeight="1" x14ac:dyDescent="0.2">
      <c r="H5" s="22"/>
      <c r="I5" s="70"/>
      <c r="J5" s="70"/>
      <c r="K5" s="70"/>
      <c r="L5" s="70"/>
      <c r="M5" s="70"/>
      <c r="N5" s="22"/>
      <c r="O5" s="70"/>
      <c r="P5" s="70"/>
      <c r="Q5" s="70"/>
      <c r="R5" s="70"/>
      <c r="S5" s="70"/>
      <c r="T5" s="22"/>
      <c r="U5" s="70"/>
      <c r="V5" s="70"/>
      <c r="W5" s="70"/>
      <c r="X5" s="70"/>
      <c r="Y5" s="70"/>
      <c r="Z5" s="22"/>
      <c r="AB5" t="s">
        <v>205</v>
      </c>
      <c r="AF5" s="22"/>
      <c r="AG5" s="70"/>
      <c r="AH5" t="s">
        <v>94</v>
      </c>
      <c r="AN5" t="s">
        <v>83</v>
      </c>
      <c r="AT5" t="s">
        <v>84</v>
      </c>
      <c r="AZ5" t="s">
        <v>85</v>
      </c>
      <c r="BF5" t="s">
        <v>86</v>
      </c>
    </row>
    <row r="6" spans="2:76" ht="12" customHeight="1" x14ac:dyDescent="0.2">
      <c r="H6" s="22"/>
      <c r="I6" s="70"/>
      <c r="J6" s="70"/>
      <c r="K6" s="70"/>
      <c r="L6" s="70"/>
      <c r="M6" s="70"/>
      <c r="N6" s="22"/>
      <c r="O6" s="70"/>
      <c r="P6" s="70"/>
      <c r="Q6" s="70"/>
      <c r="R6" s="70"/>
      <c r="S6" s="70"/>
      <c r="T6" s="22"/>
      <c r="U6" s="70"/>
      <c r="V6" s="70"/>
      <c r="W6" s="70"/>
      <c r="X6" s="70"/>
      <c r="Y6" s="70"/>
      <c r="Z6" s="22"/>
      <c r="AB6" s="122">
        <f>AB53</f>
        <v>0</v>
      </c>
      <c r="AF6" s="22"/>
      <c r="AG6" s="70"/>
      <c r="AH6" s="122">
        <f>AH53</f>
        <v>0</v>
      </c>
      <c r="AN6" s="122">
        <f>AN53</f>
        <v>0</v>
      </c>
      <c r="AT6" s="122">
        <f>AT53</f>
        <v>0</v>
      </c>
      <c r="AZ6" s="122">
        <f>AZ53</f>
        <v>0</v>
      </c>
      <c r="BF6" s="122">
        <f>BF53</f>
        <v>0</v>
      </c>
    </row>
    <row r="7" spans="2:76" ht="12" customHeight="1" x14ac:dyDescent="0.2"/>
    <row r="8" spans="2:76" ht="12" customHeight="1" x14ac:dyDescent="0.2">
      <c r="B8" s="51"/>
      <c r="C8" s="51"/>
      <c r="D8" s="51"/>
      <c r="E8" s="51"/>
      <c r="F8" s="51"/>
      <c r="G8" s="51"/>
      <c r="H8" s="51"/>
      <c r="O8" s="70"/>
      <c r="P8" t="s">
        <v>186</v>
      </c>
      <c r="S8" s="51"/>
      <c r="T8" s="51"/>
      <c r="U8" s="51"/>
      <c r="V8" s="51" t="s">
        <v>187</v>
      </c>
      <c r="W8" s="51"/>
      <c r="AA8" s="51"/>
      <c r="AB8" s="51" t="s">
        <v>188</v>
      </c>
      <c r="AC8" s="51"/>
      <c r="AD8" s="51"/>
      <c r="AE8" s="51"/>
      <c r="AH8" t="s">
        <v>189</v>
      </c>
      <c r="AM8" s="70"/>
      <c r="AN8" t="s">
        <v>190</v>
      </c>
      <c r="AT8" t="s">
        <v>191</v>
      </c>
      <c r="AZ8" t="s">
        <v>192</v>
      </c>
      <c r="BF8" t="s">
        <v>193</v>
      </c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</row>
    <row r="9" spans="2:76" ht="12" customHeight="1" x14ac:dyDescent="0.2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22"/>
      <c r="P9" s="2">
        <v>1</v>
      </c>
      <c r="Q9" s="51"/>
      <c r="R9" s="51"/>
      <c r="S9" s="51"/>
      <c r="T9" s="20"/>
      <c r="U9" s="20"/>
      <c r="V9" s="2">
        <v>0</v>
      </c>
      <c r="W9" s="51"/>
      <c r="X9" s="51"/>
      <c r="Y9" s="26"/>
      <c r="Z9" s="26"/>
      <c r="AA9" s="26"/>
      <c r="AB9" s="2">
        <v>1</v>
      </c>
      <c r="AC9" s="26"/>
      <c r="AD9" s="51"/>
      <c r="AE9" s="51"/>
      <c r="AF9" s="51"/>
      <c r="AG9" s="51"/>
      <c r="AH9" s="2">
        <v>0</v>
      </c>
      <c r="AI9" s="51"/>
      <c r="AJ9" s="51"/>
      <c r="AK9" s="51"/>
      <c r="AL9" s="51"/>
      <c r="AM9" s="70"/>
      <c r="AN9" s="2">
        <v>1</v>
      </c>
      <c r="AT9" s="2">
        <v>0</v>
      </c>
      <c r="AZ9" s="2">
        <v>0</v>
      </c>
      <c r="BF9" s="2">
        <v>1</v>
      </c>
      <c r="BL9" s="22"/>
      <c r="BM9" s="70"/>
      <c r="BN9" s="70"/>
      <c r="BO9" s="70"/>
      <c r="BP9" s="70"/>
      <c r="BQ9" s="70"/>
      <c r="BR9" s="22"/>
      <c r="BS9" s="70"/>
      <c r="BT9" s="70"/>
      <c r="BU9" s="70"/>
      <c r="BV9" s="70"/>
      <c r="BW9" s="70"/>
      <c r="BX9" s="22"/>
    </row>
    <row r="10" spans="2:76" ht="12" customHeight="1" x14ac:dyDescent="0.2">
      <c r="B10" s="51"/>
      <c r="C10" s="20"/>
      <c r="D10" s="20"/>
      <c r="E10" s="51"/>
      <c r="F10" s="51"/>
      <c r="G10" s="51"/>
      <c r="H10" s="51"/>
      <c r="I10" s="51"/>
      <c r="J10" s="51"/>
      <c r="K10" s="20"/>
      <c r="L10" s="51"/>
      <c r="M10" s="20"/>
      <c r="N10" s="51"/>
      <c r="O10" s="20"/>
      <c r="P10" s="51"/>
      <c r="Q10" s="51"/>
      <c r="R10" s="51"/>
      <c r="S10" s="26"/>
      <c r="T10" s="26"/>
      <c r="U10" s="51"/>
      <c r="V10" s="51"/>
      <c r="W10" s="51"/>
      <c r="X10" s="26"/>
      <c r="Y10" s="20"/>
      <c r="Z10" s="20"/>
      <c r="AA10" s="20"/>
      <c r="AB10" s="26"/>
      <c r="AC10" s="51"/>
      <c r="AD10" s="51"/>
      <c r="AE10" s="51"/>
      <c r="AF10" s="51"/>
      <c r="AG10" s="20"/>
      <c r="AH10" s="51"/>
      <c r="AI10" s="20"/>
      <c r="AJ10" s="51"/>
      <c r="AK10" s="51"/>
      <c r="AL10" s="51"/>
      <c r="AM10" s="70"/>
    </row>
    <row r="11" spans="2:76" ht="12" customHeight="1" x14ac:dyDescent="0.2">
      <c r="B11" s="51"/>
      <c r="C11" s="51"/>
      <c r="D11" s="51"/>
      <c r="E11" s="51"/>
      <c r="F11" s="51"/>
      <c r="G11" s="51"/>
      <c r="H11" s="51"/>
      <c r="I11" s="117">
        <v>0</v>
      </c>
      <c r="J11" s="117">
        <v>0</v>
      </c>
      <c r="K11" s="51"/>
      <c r="L11" s="51"/>
      <c r="M11" s="51"/>
      <c r="N11" s="51"/>
      <c r="O11" s="117">
        <v>0</v>
      </c>
      <c r="P11" s="26"/>
      <c r="Q11" s="51"/>
      <c r="R11" s="26"/>
      <c r="S11" s="51"/>
      <c r="T11" s="51"/>
      <c r="U11" s="117">
        <v>1</v>
      </c>
      <c r="V11" s="26"/>
      <c r="W11" s="51"/>
      <c r="X11" s="26"/>
      <c r="Y11" s="26"/>
      <c r="Z11" s="19"/>
      <c r="AA11" s="26"/>
      <c r="AB11" s="26"/>
      <c r="AC11" s="51"/>
      <c r="AD11" s="26"/>
      <c r="AE11" s="51"/>
      <c r="AF11" s="51"/>
      <c r="AG11" s="51"/>
      <c r="AH11" s="51"/>
      <c r="AI11" s="51"/>
      <c r="AJ11" s="51"/>
      <c r="AK11" s="51"/>
      <c r="AL11" s="51"/>
      <c r="AM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</row>
    <row r="12" spans="2:76" ht="12" customHeight="1" x14ac:dyDescent="0.2">
      <c r="B12" s="19"/>
      <c r="C12" s="51"/>
      <c r="D12" s="26"/>
      <c r="E12" s="51"/>
      <c r="F12" s="20"/>
      <c r="G12" s="51"/>
      <c r="H12" s="51"/>
      <c r="I12" s="51"/>
      <c r="J12" s="19"/>
      <c r="K12" s="51"/>
      <c r="L12" s="51"/>
      <c r="M12" s="51"/>
      <c r="N12" s="20"/>
      <c r="O12" s="51"/>
      <c r="P12" s="20"/>
      <c r="Q12" s="51"/>
      <c r="R12" s="19"/>
      <c r="S12" s="51"/>
      <c r="T12" s="51"/>
      <c r="U12" s="51"/>
      <c r="V12" s="20"/>
      <c r="W12" s="51"/>
      <c r="X12" s="20"/>
      <c r="Y12" s="26"/>
      <c r="Z12" s="26"/>
      <c r="AA12" s="26"/>
      <c r="AB12" s="20"/>
      <c r="AC12" s="51"/>
      <c r="AD12" s="20"/>
      <c r="AE12" s="51"/>
      <c r="AF12" s="19"/>
      <c r="AG12" s="51"/>
      <c r="AH12" s="51"/>
      <c r="AI12" s="51"/>
      <c r="AJ12" s="20"/>
      <c r="AK12" s="51"/>
      <c r="AL12" s="26"/>
      <c r="AM12" s="70"/>
      <c r="AZ12" s="22"/>
      <c r="BA12" s="70"/>
      <c r="BB12" s="70"/>
      <c r="BC12" s="70"/>
      <c r="BD12" s="70"/>
      <c r="BE12" s="70"/>
      <c r="BF12" s="22"/>
      <c r="BG12" s="70"/>
      <c r="BH12" s="70"/>
      <c r="BI12" s="70"/>
      <c r="BJ12" s="70"/>
      <c r="BK12" s="70"/>
      <c r="BL12" s="22"/>
      <c r="BM12" s="70"/>
      <c r="BN12" s="70"/>
      <c r="BO12" s="70"/>
      <c r="BP12" s="70"/>
      <c r="BQ12" s="70"/>
      <c r="BR12" s="22"/>
      <c r="BS12" s="70"/>
      <c r="BT12" s="70"/>
      <c r="BU12" s="70"/>
      <c r="BV12" s="70"/>
      <c r="BW12" s="70"/>
      <c r="BX12" s="22"/>
    </row>
    <row r="13" spans="2:76" ht="12" customHeight="1" x14ac:dyDescent="0.2">
      <c r="B13" s="51"/>
      <c r="C13" s="51"/>
      <c r="D13" s="26"/>
      <c r="E13" s="51"/>
      <c r="F13" s="26"/>
      <c r="G13" s="51"/>
      <c r="I13" t="s">
        <v>27</v>
      </c>
      <c r="J13" t="s">
        <v>22</v>
      </c>
      <c r="M13" s="51"/>
      <c r="O13" t="s">
        <v>27</v>
      </c>
      <c r="P13" t="s">
        <v>22</v>
      </c>
      <c r="S13" s="51"/>
      <c r="U13" t="s">
        <v>27</v>
      </c>
      <c r="V13" t="s">
        <v>22</v>
      </c>
      <c r="X13" s="117">
        <v>0</v>
      </c>
      <c r="Y13" s="26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26"/>
      <c r="AK13" s="51"/>
      <c r="AL13" s="26"/>
      <c r="AM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</row>
    <row r="14" spans="2:76" ht="12" customHeight="1" thickBot="1" x14ac:dyDescent="0.25">
      <c r="B14" s="51"/>
      <c r="C14" s="51"/>
      <c r="D14" s="19"/>
      <c r="E14" s="51"/>
      <c r="F14" s="51"/>
      <c r="G14" s="51"/>
      <c r="I14" s="2">
        <f>I11</f>
        <v>0</v>
      </c>
      <c r="J14" s="2">
        <f>J11</f>
        <v>0</v>
      </c>
      <c r="M14" s="51"/>
      <c r="O14" s="2">
        <f>O9</f>
        <v>0</v>
      </c>
      <c r="P14" s="2">
        <f>P9</f>
        <v>1</v>
      </c>
      <c r="S14" s="51"/>
      <c r="U14" s="2">
        <f>U11</f>
        <v>1</v>
      </c>
      <c r="V14" s="2">
        <f>V9</f>
        <v>0</v>
      </c>
      <c r="Y14" s="26"/>
      <c r="Z14" s="51"/>
      <c r="AA14" s="20"/>
      <c r="AB14" s="20"/>
      <c r="AC14" s="51"/>
      <c r="AD14" s="51"/>
      <c r="AE14" s="51"/>
      <c r="AF14" s="51"/>
      <c r="AG14" s="20"/>
      <c r="AH14" s="20"/>
      <c r="AI14" s="51"/>
      <c r="AJ14" s="51"/>
      <c r="AK14" s="51"/>
      <c r="AL14" s="51"/>
      <c r="AM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</row>
    <row r="15" spans="2:76" ht="12" customHeight="1" x14ac:dyDescent="0.2">
      <c r="B15" s="20"/>
      <c r="C15" s="51"/>
      <c r="D15" s="19"/>
      <c r="E15" s="51"/>
      <c r="F15" s="51"/>
      <c r="G15" s="51"/>
      <c r="H15" t="s">
        <v>117</v>
      </c>
      <c r="I15" s="74"/>
      <c r="J15" s="75"/>
      <c r="K15" s="76"/>
      <c r="L15" t="s">
        <v>116</v>
      </c>
      <c r="M15" s="51"/>
      <c r="N15" t="s">
        <v>117</v>
      </c>
      <c r="O15" s="74"/>
      <c r="P15" s="75"/>
      <c r="Q15" s="76"/>
      <c r="R15" t="s">
        <v>116</v>
      </c>
      <c r="S15" s="51"/>
      <c r="T15" t="s">
        <v>117</v>
      </c>
      <c r="U15" s="74"/>
      <c r="V15" s="75"/>
      <c r="W15" s="76"/>
      <c r="X15" t="s">
        <v>116</v>
      </c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0"/>
    </row>
    <row r="16" spans="2:76" ht="12" customHeight="1" x14ac:dyDescent="0.2">
      <c r="B16" s="26"/>
      <c r="C16" s="51"/>
      <c r="D16" s="19"/>
      <c r="E16" s="51"/>
      <c r="F16" s="51"/>
      <c r="G16" s="51"/>
      <c r="H16" s="18">
        <f>IF(OR(AND(NOT(IF(J14,1,0)),(IF(I14,1,0))),AND(NOT( OR(AND(IF(J14,1,0),NOT(IF(I14,1,0))), AND(NOT(IF(J14,1,0)),IF(I14,1,0))) ),(IF(L16,1,0)))),1,0)</f>
        <v>0</v>
      </c>
      <c r="I16" s="77"/>
      <c r="J16" s="13" t="s">
        <v>128</v>
      </c>
      <c r="K16" s="78"/>
      <c r="L16" s="2">
        <f>N16</f>
        <v>0</v>
      </c>
      <c r="M16" s="51"/>
      <c r="N16" s="18">
        <f>IF(OR(AND(NOT(IF(P14,1,0)),(IF(O14,1,0))),AND(NOT( OR(AND(IF(P14,1,0),NOT(IF(O14,1,0))), AND(NOT(IF(P14,1,0)),IF(O14,1,0))) ),(IF(R16,1,0)))),1,0)</f>
        <v>0</v>
      </c>
      <c r="O16" s="77"/>
      <c r="P16" s="13" t="s">
        <v>128</v>
      </c>
      <c r="Q16" s="78"/>
      <c r="R16" s="2">
        <f>T16</f>
        <v>1</v>
      </c>
      <c r="S16" s="51"/>
      <c r="T16" s="18">
        <f>IF(OR(AND(NOT(IF(V14,1,0)),(IF(U14,1,0))),AND(NOT( OR(AND(IF(V14,1,0),NOT(IF(U14,1,0))), AND(NOT(IF(V14,1,0)),IF(U14,1,0))) ),(IF(X16,1,0)))),1,0)</f>
        <v>1</v>
      </c>
      <c r="U16" s="77"/>
      <c r="V16" s="13" t="s">
        <v>128</v>
      </c>
      <c r="W16" s="78"/>
      <c r="X16" s="2">
        <f>X13</f>
        <v>0</v>
      </c>
      <c r="Y16" s="51"/>
      <c r="Z16" s="19"/>
      <c r="AA16" s="51"/>
      <c r="AB16" s="26"/>
      <c r="AC16" s="51"/>
      <c r="AD16" s="20"/>
      <c r="AE16" s="51"/>
      <c r="AF16" s="19"/>
      <c r="AG16" s="51"/>
      <c r="AH16" s="26"/>
      <c r="AI16" s="51"/>
      <c r="AJ16" s="20"/>
      <c r="AK16" s="51"/>
      <c r="AL16" s="51"/>
      <c r="AM16" s="70"/>
    </row>
    <row r="17" spans="2:53" ht="12" customHeight="1" x14ac:dyDescent="0.2">
      <c r="B17" s="51"/>
      <c r="C17" s="51"/>
      <c r="D17" s="51"/>
      <c r="E17" s="51"/>
      <c r="F17" s="51"/>
      <c r="G17" s="51"/>
      <c r="I17" s="77"/>
      <c r="J17" s="13"/>
      <c r="K17" s="78"/>
      <c r="L17" s="1"/>
      <c r="M17" s="51"/>
      <c r="O17" s="77"/>
      <c r="P17" s="13"/>
      <c r="Q17" s="78"/>
      <c r="R17" s="1"/>
      <c r="S17" s="51"/>
      <c r="U17" s="77"/>
      <c r="V17" s="13"/>
      <c r="W17" s="78"/>
      <c r="X17" s="1"/>
      <c r="Y17" s="51"/>
      <c r="Z17" s="51"/>
      <c r="AA17" s="51"/>
      <c r="AB17" s="26"/>
      <c r="AC17" s="51"/>
      <c r="AD17" s="26"/>
      <c r="AE17" s="51"/>
      <c r="AF17" s="51"/>
      <c r="AG17" s="51"/>
      <c r="AH17" s="26"/>
      <c r="AI17" s="51"/>
      <c r="AJ17" s="26"/>
      <c r="AK17" s="51"/>
      <c r="AL17" s="51"/>
      <c r="AM17" s="70"/>
    </row>
    <row r="18" spans="2:53" ht="12" customHeight="1" x14ac:dyDescent="0.2">
      <c r="B18" s="51"/>
      <c r="C18" s="51"/>
      <c r="D18" s="51"/>
      <c r="E18" s="51"/>
      <c r="F18" s="51"/>
      <c r="G18" s="51"/>
      <c r="H18" t="s">
        <v>21</v>
      </c>
      <c r="I18" s="77"/>
      <c r="J18" s="19"/>
      <c r="K18" s="78"/>
      <c r="M18" s="51"/>
      <c r="N18" t="s">
        <v>21</v>
      </c>
      <c r="O18" s="77"/>
      <c r="P18" s="19"/>
      <c r="Q18" s="78"/>
      <c r="S18" s="51"/>
      <c r="T18" t="s">
        <v>21</v>
      </c>
      <c r="U18" s="77"/>
      <c r="V18" s="19"/>
      <c r="W18" s="78"/>
      <c r="Y18" s="51"/>
      <c r="Z18" s="51"/>
      <c r="AA18" s="51"/>
      <c r="AB18" s="19"/>
      <c r="AC18" s="51"/>
      <c r="AD18" s="51"/>
      <c r="AE18" s="51"/>
      <c r="AF18" s="51"/>
      <c r="AG18" s="51"/>
      <c r="AH18" s="19"/>
      <c r="AI18" s="51"/>
      <c r="AJ18" s="51"/>
      <c r="AK18" s="51"/>
      <c r="AL18" s="51"/>
      <c r="AW18" s="51"/>
      <c r="AX18" s="51"/>
      <c r="AY18" s="51"/>
      <c r="AZ18" s="51"/>
      <c r="BA18" s="51"/>
    </row>
    <row r="19" spans="2:53" ht="12" customHeight="1" thickBot="1" x14ac:dyDescent="0.25">
      <c r="B19" s="26"/>
      <c r="C19" s="26"/>
      <c r="D19" s="26"/>
      <c r="E19" s="26"/>
      <c r="F19" s="26"/>
      <c r="G19" s="26"/>
      <c r="H19" s="2">
        <f>H16</f>
        <v>0</v>
      </c>
      <c r="I19" s="79" t="s">
        <v>169</v>
      </c>
      <c r="J19" s="116">
        <f>IF(OR(AND(IF(L16,1,0),NOT(IF(J14,1,0)),NOT(IF(I14,1,0))),AND(NOT(IF(L16,1,0)),IF(J14,1,0),NOT(IF(I14,1,0))),AND(NOT(IF(L16,1,0)),NOT(IF(J14,1,0)),IF(I14,1,0)),AND(IF(L16,1,0),IF(J14,1,0),IF(I14,1,0))),1,0)</f>
        <v>0</v>
      </c>
      <c r="K19" s="81"/>
      <c r="N19" s="2">
        <f>H19</f>
        <v>0</v>
      </c>
      <c r="O19" s="79" t="s">
        <v>169</v>
      </c>
      <c r="P19" s="116">
        <f>IF(OR(AND(IF(R16,1,0),NOT(IF(P14,1,0)),NOT(IF(O14,1,0))),AND(NOT(IF(R16,1,0)),IF(P14,1,0),NOT(IF(O14,1,0))),AND(NOT(IF(R16,1,0)),NOT(IF(P14,1,0)),IF(O14,1,0)),AND(IF(R16,1,0),IF(P14,1,0),IF(O14,1,0))),1,0)</f>
        <v>0</v>
      </c>
      <c r="Q19" s="81"/>
      <c r="T19" s="2">
        <f>N19</f>
        <v>0</v>
      </c>
      <c r="U19" s="79" t="s">
        <v>169</v>
      </c>
      <c r="V19" s="116">
        <f>IF(OR(AND(IF(X16,1,0),NOT(IF(V14,1,0)),NOT(IF(U14,1,0))),AND(NOT(IF(X16,1,0)),IF(V14,1,0),NOT(IF(U14,1,0))),AND(NOT(IF(X16,1,0)),NOT(IF(V14,1,0)),IF(U14,1,0)),AND(IF(X16,1,0),IF(V14,1,0),IF(U14,1,0))),1,0)</f>
        <v>1</v>
      </c>
      <c r="W19" s="81"/>
      <c r="Z19" s="20"/>
      <c r="AA19" s="51"/>
      <c r="AB19" s="19"/>
      <c r="AC19" s="51"/>
      <c r="AD19" s="51"/>
      <c r="AE19" s="51"/>
      <c r="AF19" s="20"/>
      <c r="AG19" s="51"/>
      <c r="AH19" s="19"/>
      <c r="AI19" s="51"/>
      <c r="AJ19" s="51"/>
      <c r="AK19" s="51"/>
      <c r="AL19" s="51"/>
      <c r="AW19" s="51"/>
      <c r="AX19" s="20"/>
      <c r="AY19" s="20"/>
      <c r="AZ19" s="51"/>
      <c r="BA19" s="51"/>
    </row>
    <row r="20" spans="2:53" ht="12" customHeight="1" x14ac:dyDescent="0.2">
      <c r="B20" s="26"/>
      <c r="C20" s="26"/>
      <c r="D20" s="26"/>
      <c r="E20" s="26"/>
      <c r="F20" s="26"/>
      <c r="G20" s="26"/>
      <c r="H20" s="1"/>
      <c r="I20" s="32" t="s">
        <v>172</v>
      </c>
      <c r="J20" s="82">
        <f>IF(OR(AND(IF(H19,1,0),IF(J14,1,0)),AND(NOT(IF(H19,1,0)), OR(AND(IF(L16,1,0),NOT(IF(J14,1,0)),NOT(IF(I14,1,0))),AND(NOT(IF(L16,1,0)),IF(J14,1,0),NOT(IF(I14,1,0))),AND(NOT(IF(L16,1,0)),NOT(IF(J14,1,0)),IF(I14,1,0)),AND(IF(L16,1,0),IF(J14,1,0),IF(I14,1,0))) )),1,0)</f>
        <v>0</v>
      </c>
      <c r="K20" s="32"/>
      <c r="N20" s="1"/>
      <c r="O20" s="32" t="s">
        <v>172</v>
      </c>
      <c r="P20" s="82">
        <f>IF(OR(AND(IF(N19,1,0),IF(P14,1,0)),AND(NOT(IF(N19,1,0)), OR(AND(IF(R16,1,0),NOT(IF(P14,1,0)),NOT(IF(O14,1,0))),AND(NOT(IF(R16,1,0)),IF(P14,1,0),NOT(IF(O14,1,0))),AND(NOT(IF(R16,1,0)),NOT(IF(P14,1,0)),IF(O14,1,0)),AND(IF(R16,1,0),IF(P14,1,0),IF(O14,1,0))) )),1,0)</f>
        <v>0</v>
      </c>
      <c r="Q20" s="32"/>
      <c r="T20" s="1"/>
      <c r="U20" s="32" t="s">
        <v>172</v>
      </c>
      <c r="V20" s="82">
        <f>IF(OR(AND(IF(T19,1,0),IF(V14,1,0)),AND(NOT(IF(T19,1,0)), OR(AND(IF(X16,1,0),NOT(IF(V14,1,0)),NOT(IF(U14,1,0))),AND(NOT(IF(X16,1,0)),IF(V14,1,0),NOT(IF(U14,1,0))),AND(NOT(IF(X16,1,0)),NOT(IF(V14,1,0)),IF(U14,1,0)),AND(IF(X16,1,0),IF(V14,1,0),IF(U14,1,0))) )),1,0)</f>
        <v>1</v>
      </c>
      <c r="W20" s="32"/>
      <c r="Z20" s="26"/>
      <c r="AA20" s="51"/>
      <c r="AB20" s="19"/>
      <c r="AC20" s="51"/>
      <c r="AD20" s="51"/>
      <c r="AE20" s="51"/>
      <c r="AF20" s="26"/>
      <c r="AG20" s="51"/>
      <c r="AH20" s="19"/>
      <c r="AI20" s="51"/>
      <c r="AJ20" s="51"/>
      <c r="AK20" s="51"/>
      <c r="AL20" s="51"/>
      <c r="AW20" s="51"/>
      <c r="AX20" s="51"/>
      <c r="AY20" s="51"/>
      <c r="AZ20" s="51"/>
      <c r="BA20" s="51"/>
    </row>
    <row r="21" spans="2:53" ht="12" customHeight="1" x14ac:dyDescent="0.2">
      <c r="B21" s="26"/>
      <c r="C21" s="26"/>
      <c r="D21" s="26"/>
      <c r="E21" s="26"/>
      <c r="F21" s="26"/>
      <c r="G21" s="1" t="s">
        <v>16</v>
      </c>
      <c r="H21" s="2">
        <f>H16</f>
        <v>0</v>
      </c>
      <c r="I21" s="1"/>
      <c r="S21" s="1" t="s">
        <v>16</v>
      </c>
      <c r="T21" s="2">
        <f>T19</f>
        <v>0</v>
      </c>
      <c r="U21" s="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W21" s="123"/>
      <c r="AX21" s="51"/>
      <c r="AY21" s="26"/>
      <c r="AZ21" s="51"/>
      <c r="BA21" s="20"/>
    </row>
    <row r="22" spans="2:53" ht="12" customHeight="1" x14ac:dyDescent="0.2">
      <c r="B22" s="26"/>
      <c r="C22" s="26"/>
      <c r="D22" s="26"/>
      <c r="E22" s="26"/>
      <c r="F22" s="26"/>
      <c r="G22" s="23"/>
      <c r="H22" s="24" t="s">
        <v>201</v>
      </c>
      <c r="I22" s="25"/>
      <c r="O22" s="117">
        <v>0</v>
      </c>
      <c r="S22" s="23"/>
      <c r="T22" s="24" t="s">
        <v>198</v>
      </c>
      <c r="U22" s="25"/>
      <c r="AA22" s="117">
        <v>0</v>
      </c>
      <c r="AF22" s="26"/>
      <c r="AG22" s="117">
        <v>1</v>
      </c>
      <c r="AK22" s="51"/>
      <c r="AL22" s="51"/>
      <c r="AM22" s="51"/>
      <c r="AN22" s="51"/>
      <c r="AO22" s="51"/>
      <c r="AP22" s="51"/>
      <c r="AW22" s="51"/>
      <c r="AX22" s="51"/>
      <c r="AY22" s="26"/>
      <c r="AZ22" s="51"/>
      <c r="BA22" s="26"/>
    </row>
    <row r="23" spans="2:53" ht="12" customHeight="1" x14ac:dyDescent="0.2">
      <c r="B23" s="26"/>
      <c r="C23" s="26"/>
      <c r="D23" s="26"/>
      <c r="E23" s="26"/>
      <c r="F23" s="26"/>
      <c r="G23" s="1" t="s">
        <v>15</v>
      </c>
      <c r="H23" s="18">
        <f>IF(NOT(IF(H21,1,0)),1,0)</f>
        <v>1</v>
      </c>
      <c r="I23" s="1"/>
      <c r="S23" s="1" t="s">
        <v>15</v>
      </c>
      <c r="T23" s="18">
        <f>IF(NOT(IF(T21,1,0)),1,0)</f>
        <v>1</v>
      </c>
      <c r="U23" s="1"/>
      <c r="AK23" s="51"/>
      <c r="AL23" s="51"/>
      <c r="AM23" s="51"/>
      <c r="AN23" s="51"/>
      <c r="AO23" s="51"/>
      <c r="AP23" s="51"/>
      <c r="AW23" s="51"/>
      <c r="AX23" s="51"/>
      <c r="AY23" s="19"/>
      <c r="AZ23" s="51"/>
      <c r="BA23" s="51"/>
    </row>
    <row r="24" spans="2:53" ht="12" customHeight="1" x14ac:dyDescent="0.2">
      <c r="B24" s="26"/>
      <c r="C24" s="26"/>
      <c r="D24" s="26"/>
      <c r="E24" s="26"/>
      <c r="F24" s="26"/>
      <c r="G24" s="26"/>
      <c r="H24" s="26"/>
      <c r="O24" t="s">
        <v>27</v>
      </c>
      <c r="P24" t="s">
        <v>22</v>
      </c>
      <c r="U24" t="s">
        <v>27</v>
      </c>
      <c r="V24" t="s">
        <v>22</v>
      </c>
      <c r="AA24" t="s">
        <v>27</v>
      </c>
      <c r="AB24" t="s">
        <v>22</v>
      </c>
      <c r="AG24" t="s">
        <v>27</v>
      </c>
      <c r="AH24" t="s">
        <v>22</v>
      </c>
      <c r="AJ24" s="117">
        <v>0</v>
      </c>
      <c r="AK24" s="51"/>
      <c r="AL24" s="51"/>
      <c r="AM24" s="51"/>
      <c r="AN24" s="51"/>
      <c r="AO24" s="51"/>
      <c r="AP24" s="26"/>
      <c r="AW24" s="20"/>
      <c r="AX24" s="51"/>
      <c r="AY24" s="19"/>
      <c r="AZ24" s="51"/>
      <c r="BA24" s="51"/>
    </row>
    <row r="25" spans="2:53" ht="12" customHeight="1" thickBot="1" x14ac:dyDescent="0.25">
      <c r="B25" s="26"/>
      <c r="C25" s="26"/>
      <c r="D25" s="26"/>
      <c r="E25" s="26"/>
      <c r="F25" s="26"/>
      <c r="G25" s="26"/>
      <c r="H25" s="26"/>
      <c r="O25" s="2">
        <f>O22</f>
        <v>0</v>
      </c>
      <c r="P25" s="2">
        <f>P20</f>
        <v>0</v>
      </c>
      <c r="U25" s="2">
        <f>T23</f>
        <v>1</v>
      </c>
      <c r="V25" s="2">
        <f>V20</f>
        <v>1</v>
      </c>
      <c r="AA25" s="2">
        <f>AA22</f>
        <v>0</v>
      </c>
      <c r="AB25" s="2">
        <f>AB9</f>
        <v>1</v>
      </c>
      <c r="AG25" s="2">
        <f>AG22</f>
        <v>1</v>
      </c>
      <c r="AH25" s="2">
        <f>AH9</f>
        <v>0</v>
      </c>
      <c r="AK25" s="51"/>
      <c r="AL25" s="51"/>
      <c r="AM25" s="20"/>
      <c r="AN25" s="20"/>
      <c r="AO25" s="51"/>
      <c r="AP25" s="51"/>
      <c r="AW25" s="26"/>
      <c r="AX25" s="51"/>
      <c r="AY25" s="19"/>
      <c r="AZ25" s="51"/>
      <c r="BA25" s="51"/>
    </row>
    <row r="26" spans="2:53" ht="12" customHeight="1" x14ac:dyDescent="0.2">
      <c r="B26" s="26"/>
      <c r="C26" s="26"/>
      <c r="D26" s="26"/>
      <c r="E26" s="26"/>
      <c r="F26" s="26"/>
      <c r="G26" s="26"/>
      <c r="H26" s="26"/>
      <c r="N26" t="s">
        <v>117</v>
      </c>
      <c r="O26" s="74"/>
      <c r="P26" s="75"/>
      <c r="Q26" s="76"/>
      <c r="R26" t="s">
        <v>116</v>
      </c>
      <c r="T26" t="s">
        <v>117</v>
      </c>
      <c r="U26" s="74"/>
      <c r="V26" s="75"/>
      <c r="W26" s="76"/>
      <c r="X26" t="s">
        <v>116</v>
      </c>
      <c r="Z26" t="s">
        <v>117</v>
      </c>
      <c r="AA26" s="74"/>
      <c r="AB26" s="75"/>
      <c r="AC26" s="76"/>
      <c r="AD26" t="s">
        <v>116</v>
      </c>
      <c r="AF26" t="s">
        <v>117</v>
      </c>
      <c r="AG26" s="74"/>
      <c r="AH26" s="75"/>
      <c r="AI26" s="76"/>
      <c r="AJ26" t="s">
        <v>116</v>
      </c>
      <c r="AK26" s="51"/>
      <c r="AL26" s="51"/>
      <c r="AM26" s="51"/>
      <c r="AN26" s="51"/>
      <c r="AO26" s="51"/>
      <c r="AP26" s="51"/>
    </row>
    <row r="27" spans="2:53" ht="12" customHeight="1" x14ac:dyDescent="0.2">
      <c r="B27" s="26"/>
      <c r="C27" s="26"/>
      <c r="D27" s="26"/>
      <c r="E27" s="26"/>
      <c r="F27" s="26"/>
      <c r="G27" s="26"/>
      <c r="H27" s="26"/>
      <c r="N27" s="18">
        <f>IF(OR(AND(NOT(IF(P25,1,0)),(IF(O25,1,0))),AND(NOT( OR(AND(IF(P25,1,0),NOT(IF(O25,1,0))), AND(NOT(IF(P25,1,0)),IF(O25,1,0))) ),(IF(R27,1,0)))),1,0)</f>
        <v>0</v>
      </c>
      <c r="O27" s="77"/>
      <c r="P27" s="13" t="s">
        <v>128</v>
      </c>
      <c r="Q27" s="78"/>
      <c r="R27" s="2">
        <f>T27</f>
        <v>0</v>
      </c>
      <c r="T27" s="18">
        <f>IF(OR(AND(NOT(IF(V25,1,0)),(IF(U25,1,0))),AND(NOT( OR(AND(IF(V25,1,0),NOT(IF(U25,1,0))), AND(NOT(IF(V25,1,0)),IF(U25,1,0))) ),(IF(X27,1,0)))),1,0)</f>
        <v>0</v>
      </c>
      <c r="U27" s="77"/>
      <c r="V27" s="13" t="s">
        <v>128</v>
      </c>
      <c r="W27" s="78"/>
      <c r="X27" s="2">
        <f>Z27</f>
        <v>0</v>
      </c>
      <c r="Z27" s="18">
        <f>IF(OR(AND(NOT(IF(AB25,1,0)),(IF(AA25,1,0))),AND(NOT( OR(AND(IF(AB25,1,0),NOT(IF(AA25,1,0))), AND(NOT(IF(AB25,1,0)),IF(AA25,1,0))) ),(IF(AD27,1,0)))),1,0)</f>
        <v>0</v>
      </c>
      <c r="AA27" s="77"/>
      <c r="AB27" s="13" t="s">
        <v>128</v>
      </c>
      <c r="AC27" s="78"/>
      <c r="AD27" s="2">
        <f>AF27</f>
        <v>1</v>
      </c>
      <c r="AF27" s="18">
        <f>IF(OR(AND(NOT(IF(AH25,1,0)),(IF(AG25,1,0))),AND(NOT( OR(AND(IF(AH25,1,0),NOT(IF(AG25,1,0))), AND(NOT(IF(AH25,1,0)),IF(AG25,1,0))) ),(IF(AJ27,1,0)))),1,0)</f>
        <v>1</v>
      </c>
      <c r="AG27" s="77"/>
      <c r="AH27" s="13" t="s">
        <v>128</v>
      </c>
      <c r="AI27" s="78"/>
      <c r="AJ27" s="2">
        <f>AJ24</f>
        <v>0</v>
      </c>
      <c r="AK27" s="51"/>
      <c r="AL27" s="19"/>
      <c r="AM27" s="51"/>
      <c r="AN27" s="26"/>
      <c r="AO27" s="51"/>
      <c r="AP27" s="20"/>
    </row>
    <row r="28" spans="2:53" ht="12" customHeight="1" x14ac:dyDescent="0.2">
      <c r="B28" s="26"/>
      <c r="C28" s="26"/>
      <c r="D28" s="26"/>
      <c r="E28" s="26"/>
      <c r="F28" s="26"/>
      <c r="G28" s="26"/>
      <c r="H28" s="26"/>
      <c r="O28" s="77"/>
      <c r="P28" s="13"/>
      <c r="Q28" s="78"/>
      <c r="R28" s="1"/>
      <c r="U28" s="77"/>
      <c r="V28" s="13"/>
      <c r="W28" s="78"/>
      <c r="X28" s="1"/>
      <c r="AA28" s="77"/>
      <c r="AB28" s="13"/>
      <c r="AC28" s="78"/>
      <c r="AD28" s="1"/>
      <c r="AG28" s="77"/>
      <c r="AH28" s="13"/>
      <c r="AI28" s="78"/>
      <c r="AJ28" s="1"/>
      <c r="AK28" s="51"/>
      <c r="AL28" s="51"/>
      <c r="AM28" s="51"/>
      <c r="AN28" s="26"/>
      <c r="AO28" s="51"/>
      <c r="AP28" s="26"/>
    </row>
    <row r="29" spans="2:53" ht="12" customHeight="1" x14ac:dyDescent="0.2">
      <c r="B29" s="26"/>
      <c r="C29" s="26"/>
      <c r="D29" s="26"/>
      <c r="E29" s="26"/>
      <c r="F29" s="26"/>
      <c r="G29" s="26"/>
      <c r="H29" s="26"/>
      <c r="N29" t="s">
        <v>21</v>
      </c>
      <c r="O29" s="77"/>
      <c r="P29" s="19"/>
      <c r="Q29" s="78"/>
      <c r="T29" t="s">
        <v>21</v>
      </c>
      <c r="U29" s="77"/>
      <c r="V29" s="19"/>
      <c r="W29" s="78"/>
      <c r="Z29" t="s">
        <v>21</v>
      </c>
      <c r="AA29" s="77"/>
      <c r="AB29" s="19"/>
      <c r="AC29" s="78"/>
      <c r="AF29" t="s">
        <v>21</v>
      </c>
      <c r="AG29" s="77"/>
      <c r="AH29" s="19"/>
      <c r="AI29" s="78"/>
      <c r="AK29" s="51"/>
      <c r="AL29" s="51"/>
      <c r="AM29" s="51"/>
      <c r="AN29" s="19"/>
      <c r="AO29" s="51"/>
      <c r="AP29" s="51"/>
    </row>
    <row r="30" spans="2:53" ht="12" customHeight="1" thickBot="1" x14ac:dyDescent="0.25">
      <c r="B30" s="26"/>
      <c r="C30" s="26"/>
      <c r="D30" s="26"/>
      <c r="E30" s="26"/>
      <c r="F30" s="26"/>
      <c r="G30" s="26"/>
      <c r="H30" s="26"/>
      <c r="L30" s="26"/>
      <c r="N30" s="2">
        <f>N27</f>
        <v>0</v>
      </c>
      <c r="O30" s="79" t="s">
        <v>169</v>
      </c>
      <c r="P30" s="116">
        <f>IF(OR(AND(IF(R27,1,0),NOT(IF(P25,1,0)),NOT(IF(O25,1,0))),AND(NOT(IF(R27,1,0)),IF(P25,1,0),NOT(IF(O25,1,0))),AND(NOT(IF(R27,1,0)),NOT(IF(P25,1,0)),IF(O25,1,0)),AND(IF(R27,1,0),IF(P25,1,0),IF(O25,1,0))),1,0)</f>
        <v>0</v>
      </c>
      <c r="Q30" s="81"/>
      <c r="T30" s="2">
        <f>N30</f>
        <v>0</v>
      </c>
      <c r="U30" s="79" t="s">
        <v>169</v>
      </c>
      <c r="V30" s="116">
        <f>IF(OR(AND(IF(X27,1,0),NOT(IF(V25,1,0)),NOT(IF(U25,1,0))),AND(NOT(IF(X27,1,0)),IF(V25,1,0),NOT(IF(U25,1,0))),AND(NOT(IF(X27,1,0)),NOT(IF(V25,1,0)),IF(U25,1,0)),AND(IF(X27,1,0),IF(V25,1,0),IF(U25,1,0))),1,0)</f>
        <v>0</v>
      </c>
      <c r="W30" s="81"/>
      <c r="Z30" s="2">
        <f>T30</f>
        <v>0</v>
      </c>
      <c r="AA30" s="79" t="s">
        <v>169</v>
      </c>
      <c r="AB30" s="116">
        <f>IF(OR(AND(IF(AD27,1,0),NOT(IF(AB25,1,0)),NOT(IF(AA25,1,0))),AND(NOT(IF(AD27,1,0)),IF(AB25,1,0),NOT(IF(AA25,1,0))),AND(NOT(IF(AD27,1,0)),NOT(IF(AB25,1,0)),IF(AA25,1,0)),AND(IF(AD27,1,0),IF(AB25,1,0),IF(AA25,1,0))),1,0)</f>
        <v>0</v>
      </c>
      <c r="AC30" s="81"/>
      <c r="AF30" s="2">
        <f>Z30</f>
        <v>0</v>
      </c>
      <c r="AG30" s="79" t="s">
        <v>169</v>
      </c>
      <c r="AH30" s="116">
        <f>IF(OR(AND(IF(AJ27,1,0),NOT(IF(AH25,1,0)),NOT(IF(AG25,1,0))),AND(NOT(IF(AJ27,1,0)),IF(AH25,1,0),NOT(IF(AG25,1,0))),AND(NOT(IF(AJ27,1,0)),NOT(IF(AH25,1,0)),IF(AG25,1,0)),AND(IF(AJ27,1,0),IF(AH25,1,0),IF(AG25,1,0))),1,0)</f>
        <v>1</v>
      </c>
      <c r="AI30" s="81"/>
      <c r="AK30" s="51"/>
      <c r="AL30" s="20"/>
      <c r="AM30" s="51"/>
      <c r="AN30" s="19"/>
      <c r="AO30" s="51"/>
      <c r="AP30" s="51"/>
    </row>
    <row r="31" spans="2:53" ht="12" customHeight="1" x14ac:dyDescent="0.2">
      <c r="B31" s="26"/>
      <c r="C31" s="26"/>
      <c r="D31" s="26"/>
      <c r="E31" s="26"/>
      <c r="F31" s="26"/>
      <c r="G31" s="26"/>
      <c r="H31" s="26"/>
      <c r="N31" s="1"/>
      <c r="O31" s="32" t="s">
        <v>172</v>
      </c>
      <c r="P31" s="82">
        <f>IF(OR(AND(IF(N30,1,0),IF(P25,1,0)),AND(NOT(IF(N30,1,0)), OR(AND(IF(R27,1,0),NOT(IF(P25,1,0)),NOT(IF(O25,1,0))),AND(NOT(IF(R27,1,0)),IF(P25,1,0),NOT(IF(O25,1,0))),AND(NOT(IF(R27,1,0)),NOT(IF(P25,1,0)),IF(O25,1,0)),AND(IF(R27,1,0),IF(P25,1,0),IF(O25,1,0))) )),1,0)</f>
        <v>0</v>
      </c>
      <c r="Q31" s="32"/>
      <c r="T31" s="1"/>
      <c r="U31" s="32" t="s">
        <v>172</v>
      </c>
      <c r="V31" s="82">
        <f>IF(OR(AND(IF(T30,1,0),IF(V25,1,0)),AND(NOT(IF(T30,1,0)), OR(AND(IF(X27,1,0),NOT(IF(V25,1,0)),NOT(IF(U25,1,0))),AND(NOT(IF(X27,1,0)),IF(V25,1,0),NOT(IF(U25,1,0))),AND(NOT(IF(X27,1,0)),NOT(IF(V25,1,0)),IF(U25,1,0)),AND(IF(X27,1,0),IF(V25,1,0),IF(U25,1,0))) )),1,0)</f>
        <v>0</v>
      </c>
      <c r="W31" s="32"/>
      <c r="Z31" s="1"/>
      <c r="AA31" s="32" t="s">
        <v>172</v>
      </c>
      <c r="AB31" s="82">
        <f>IF(OR(AND(IF(Z30,1,0),IF(AB25,1,0)),AND(NOT(IF(Z30,1,0)), OR(AND(IF(AD27,1,0),NOT(IF(AB25,1,0)),NOT(IF(AA25,1,0))),AND(NOT(IF(AD27,1,0)),IF(AB25,1,0),NOT(IF(AA25,1,0))),AND(NOT(IF(AD27,1,0)),NOT(IF(AB25,1,0)),IF(AA25,1,0)),AND(IF(AD27,1,0),IF(AB25,1,0),IF(AA25,1,0))) )),1,0)</f>
        <v>0</v>
      </c>
      <c r="AC31" s="32"/>
      <c r="AF31" s="1"/>
      <c r="AG31" s="32" t="s">
        <v>172</v>
      </c>
      <c r="AH31" s="82">
        <f>IF(OR(AND(IF(AF30,1,0),IF(AH25,1,0)),AND(NOT(IF(AF30,1,0)), OR(AND(IF(AJ27,1,0),NOT(IF(AH25,1,0)),NOT(IF(AG25,1,0))),AND(NOT(IF(AJ27,1,0)),IF(AH25,1,0),NOT(IF(AG25,1,0))),AND(NOT(IF(AJ27,1,0)),NOT(IF(AH25,1,0)),IF(AG25,1,0)),AND(IF(AJ27,1,0),IF(AH25,1,0),IF(AG25,1,0))) )),1,0)</f>
        <v>1</v>
      </c>
      <c r="AI31" s="32"/>
      <c r="AK31" s="51"/>
      <c r="AL31" s="26"/>
      <c r="AM31" s="51"/>
      <c r="AN31" s="19"/>
      <c r="AO31" s="51"/>
      <c r="AP31" s="51"/>
    </row>
    <row r="32" spans="2:53" ht="12" customHeight="1" x14ac:dyDescent="0.2">
      <c r="B32" s="26"/>
      <c r="C32" s="26"/>
      <c r="D32" s="26"/>
      <c r="E32" s="26"/>
      <c r="F32" s="26"/>
      <c r="G32" s="26"/>
      <c r="H32" s="26"/>
      <c r="M32" s="1" t="s">
        <v>16</v>
      </c>
      <c r="N32" s="2">
        <f>N27</f>
        <v>0</v>
      </c>
      <c r="O32" s="1"/>
      <c r="AE32" s="1" t="s">
        <v>16</v>
      </c>
      <c r="AF32" s="2">
        <f>AF30</f>
        <v>0</v>
      </c>
      <c r="AG32" s="1"/>
    </row>
    <row r="33" spans="2:60" ht="12" customHeight="1" x14ac:dyDescent="0.2">
      <c r="B33" s="26"/>
      <c r="C33" s="26"/>
      <c r="D33" s="26"/>
      <c r="E33" s="26"/>
      <c r="F33" s="26"/>
      <c r="G33" s="26"/>
      <c r="H33" s="26"/>
      <c r="M33" s="23"/>
      <c r="N33" s="24" t="s">
        <v>202</v>
      </c>
      <c r="O33" s="25"/>
      <c r="U33" s="117">
        <v>0</v>
      </c>
      <c r="AE33" s="23"/>
      <c r="AF33" s="24" t="s">
        <v>199</v>
      </c>
      <c r="AG33" s="25"/>
      <c r="AM33" s="117">
        <v>0</v>
      </c>
      <c r="AS33" s="117">
        <v>1</v>
      </c>
    </row>
    <row r="34" spans="2:60" ht="12" customHeight="1" x14ac:dyDescent="0.2">
      <c r="B34" s="26"/>
      <c r="C34" s="26"/>
      <c r="D34" s="26"/>
      <c r="E34" s="26"/>
      <c r="F34" s="26"/>
      <c r="G34" s="26"/>
      <c r="H34" s="26"/>
      <c r="M34" s="1" t="s">
        <v>15</v>
      </c>
      <c r="N34" s="18">
        <f>IF(NOT(IF(N32,1,0)),1,0)</f>
        <v>1</v>
      </c>
      <c r="O34" s="1"/>
      <c r="AE34" s="1" t="s">
        <v>15</v>
      </c>
      <c r="AF34" s="18">
        <f>IF(NOT(IF(AF32,1,0)),1,0)</f>
        <v>1</v>
      </c>
      <c r="AG34" s="1"/>
    </row>
    <row r="35" spans="2:60" ht="12" customHeight="1" x14ac:dyDescent="0.2">
      <c r="B35" s="51"/>
      <c r="C35" s="51"/>
      <c r="D35" s="51"/>
      <c r="E35" s="51"/>
      <c r="F35" s="51"/>
      <c r="G35" s="51"/>
      <c r="H35" s="51"/>
      <c r="U35" t="s">
        <v>27</v>
      </c>
      <c r="V35" t="s">
        <v>22</v>
      </c>
      <c r="AA35" t="s">
        <v>27</v>
      </c>
      <c r="AB35" t="s">
        <v>22</v>
      </c>
      <c r="AG35" t="s">
        <v>27</v>
      </c>
      <c r="AH35" t="s">
        <v>22</v>
      </c>
      <c r="AM35" t="s">
        <v>27</v>
      </c>
      <c r="AN35" t="s">
        <v>22</v>
      </c>
      <c r="AS35" t="s">
        <v>27</v>
      </c>
      <c r="AT35" t="s">
        <v>22</v>
      </c>
      <c r="AV35" s="117">
        <v>0</v>
      </c>
    </row>
    <row r="36" spans="2:60" ht="12" customHeight="1" thickBot="1" x14ac:dyDescent="0.25">
      <c r="B36" s="51"/>
      <c r="C36" s="51"/>
      <c r="D36" s="51"/>
      <c r="E36" s="51"/>
      <c r="F36" s="51"/>
      <c r="G36" s="51"/>
      <c r="H36" s="51"/>
      <c r="U36" s="2">
        <f>U33</f>
        <v>0</v>
      </c>
      <c r="V36" s="2">
        <f>V31</f>
        <v>0</v>
      </c>
      <c r="AA36" s="2">
        <f>U25</f>
        <v>1</v>
      </c>
      <c r="AB36" s="2">
        <f>AB31</f>
        <v>0</v>
      </c>
      <c r="AG36" s="2">
        <f>AF34</f>
        <v>1</v>
      </c>
      <c r="AH36" s="2">
        <f>AH31</f>
        <v>1</v>
      </c>
      <c r="AM36" s="2">
        <f>AM33</f>
        <v>0</v>
      </c>
      <c r="AN36" s="2">
        <f>AN9</f>
        <v>1</v>
      </c>
      <c r="AS36" s="2">
        <f>AS33</f>
        <v>1</v>
      </c>
      <c r="AT36" s="2">
        <f>AT9</f>
        <v>0</v>
      </c>
    </row>
    <row r="37" spans="2:60" ht="12" customHeight="1" x14ac:dyDescent="0.2">
      <c r="T37" t="s">
        <v>117</v>
      </c>
      <c r="U37" s="74"/>
      <c r="V37" s="75"/>
      <c r="W37" s="76"/>
      <c r="X37" t="s">
        <v>116</v>
      </c>
      <c r="Z37" t="s">
        <v>117</v>
      </c>
      <c r="AA37" s="74"/>
      <c r="AB37" s="75"/>
      <c r="AC37" s="76"/>
      <c r="AD37" t="s">
        <v>116</v>
      </c>
      <c r="AF37" t="s">
        <v>117</v>
      </c>
      <c r="AG37" s="74"/>
      <c r="AH37" s="75"/>
      <c r="AI37" s="76"/>
      <c r="AJ37" t="s">
        <v>116</v>
      </c>
      <c r="AL37" t="s">
        <v>117</v>
      </c>
      <c r="AM37" s="74"/>
      <c r="AN37" s="75"/>
      <c r="AO37" s="76"/>
      <c r="AP37" t="s">
        <v>116</v>
      </c>
      <c r="AR37" t="s">
        <v>117</v>
      </c>
      <c r="AS37" s="74"/>
      <c r="AT37" s="75"/>
      <c r="AU37" s="76"/>
      <c r="AV37" t="s">
        <v>116</v>
      </c>
    </row>
    <row r="38" spans="2:60" ht="12" customHeight="1" x14ac:dyDescent="0.2">
      <c r="T38" s="121">
        <f>IF(OR(AND(NOT(IF(V36,1,0)),(IF(U36,1,0))),AND(NOT( OR(AND(IF(V36,1,0),NOT(IF(U36,1,0))), AND(NOT(IF(V36,1,0)),IF(U36,1,0))) ),(IF(X38,1,0)))),1,0)</f>
        <v>1</v>
      </c>
      <c r="U38" s="77"/>
      <c r="V38" s="13" t="s">
        <v>128</v>
      </c>
      <c r="W38" s="78"/>
      <c r="X38" s="2">
        <f>Z38</f>
        <v>1</v>
      </c>
      <c r="Z38" s="121">
        <f>IF(OR(AND(NOT(IF(AB36,1,0)),(IF(AA36,1,0))),AND(NOT( OR(AND(IF(AB36,1,0),NOT(IF(AA36,1,0))), AND(NOT(IF(AB36,1,0)),IF(AA36,1,0))) ),(IF(AD38,1,0)))),1,0)</f>
        <v>1</v>
      </c>
      <c r="AA38" s="77"/>
      <c r="AB38" s="13" t="s">
        <v>128</v>
      </c>
      <c r="AC38" s="78"/>
      <c r="AD38" s="2">
        <f>AF38</f>
        <v>0</v>
      </c>
      <c r="AF38" s="121">
        <f>IF(OR(AND(NOT(IF(AH36,1,0)),(IF(AG36,1,0))),AND(NOT( OR(AND(IF(AH36,1,0),NOT(IF(AG36,1,0))), AND(NOT(IF(AH36,1,0)),IF(AG36,1,0))) ),(IF(AJ38,1,0)))),1,0)</f>
        <v>0</v>
      </c>
      <c r="AG38" s="77"/>
      <c r="AH38" s="13" t="s">
        <v>128</v>
      </c>
      <c r="AI38" s="78"/>
      <c r="AJ38" s="2">
        <f>AL38</f>
        <v>0</v>
      </c>
      <c r="AL38" s="121">
        <f>IF(OR(AND(NOT(IF(AN36,1,0)),(IF(AM36,1,0))),AND(NOT( OR(AND(IF(AN36,1,0),NOT(IF(AM36,1,0))), AND(NOT(IF(AN36,1,0)),IF(AM36,1,0))) ),(IF(AP38,1,0)))),1,0)</f>
        <v>0</v>
      </c>
      <c r="AM38" s="77"/>
      <c r="AN38" s="13" t="s">
        <v>128</v>
      </c>
      <c r="AO38" s="78"/>
      <c r="AP38" s="2">
        <f>AR38</f>
        <v>1</v>
      </c>
      <c r="AR38" s="121">
        <f>IF(OR(AND(NOT(IF(AT36,1,0)),(IF(AS36,1,0))),AND(NOT( OR(AND(IF(AT36,1,0),NOT(IF(AS36,1,0))), AND(NOT(IF(AT36,1,0)),IF(AS36,1,0))) ),(IF(AV38,1,0)))),1,0)</f>
        <v>1</v>
      </c>
      <c r="AS38" s="77"/>
      <c r="AT38" s="13" t="s">
        <v>128</v>
      </c>
      <c r="AU38" s="78"/>
      <c r="AV38" s="2">
        <f>AV35</f>
        <v>0</v>
      </c>
    </row>
    <row r="39" spans="2:60" ht="12" customHeight="1" x14ac:dyDescent="0.2">
      <c r="U39" s="77"/>
      <c r="V39" s="13"/>
      <c r="W39" s="78"/>
      <c r="X39" s="1"/>
      <c r="AA39" s="77"/>
      <c r="AB39" s="13"/>
      <c r="AC39" s="78"/>
      <c r="AD39" s="1"/>
      <c r="AG39" s="77"/>
      <c r="AH39" s="13"/>
      <c r="AI39" s="78"/>
      <c r="AJ39" s="1"/>
      <c r="AM39" s="77"/>
      <c r="AN39" s="13"/>
      <c r="AO39" s="78"/>
      <c r="AP39" s="1"/>
      <c r="AS39" s="77"/>
      <c r="AT39" s="13"/>
      <c r="AU39" s="78"/>
      <c r="AV39" s="1"/>
    </row>
    <row r="40" spans="2:60" ht="12" customHeight="1" x14ac:dyDescent="0.2">
      <c r="T40" t="s">
        <v>21</v>
      </c>
      <c r="U40" s="77"/>
      <c r="V40" s="19"/>
      <c r="W40" s="78"/>
      <c r="Z40" t="s">
        <v>21</v>
      </c>
      <c r="AA40" s="77"/>
      <c r="AB40" s="19"/>
      <c r="AC40" s="78"/>
      <c r="AF40" t="s">
        <v>21</v>
      </c>
      <c r="AG40" s="77"/>
      <c r="AH40" s="19"/>
      <c r="AI40" s="78"/>
      <c r="AL40" t="s">
        <v>21</v>
      </c>
      <c r="AM40" s="77"/>
      <c r="AN40" s="19"/>
      <c r="AO40" s="78"/>
      <c r="AR40" t="s">
        <v>21</v>
      </c>
      <c r="AS40" s="77"/>
      <c r="AT40" s="19"/>
      <c r="AU40" s="78"/>
    </row>
    <row r="41" spans="2:60" ht="12" customHeight="1" thickBot="1" x14ac:dyDescent="0.25">
      <c r="R41" s="26"/>
      <c r="T41" s="2">
        <f>T38</f>
        <v>1</v>
      </c>
      <c r="U41" s="79" t="s">
        <v>169</v>
      </c>
      <c r="V41" s="116">
        <f>IF(OR(AND(IF(X38,1,0),NOT(IF(V36,1,0)),NOT(IF(U36,1,0))),AND(NOT(IF(X38,1,0)),IF(V36,1,0),NOT(IF(U36,1,0))),AND(NOT(IF(X38,1,0)),NOT(IF(V36,1,0)),IF(U36,1,0)),AND(IF(X38,1,0),IF(V36,1,0),IF(U36,1,0))),1,0)</f>
        <v>1</v>
      </c>
      <c r="W41" s="81"/>
      <c r="Z41" s="2">
        <f>T41</f>
        <v>1</v>
      </c>
      <c r="AA41" s="79" t="s">
        <v>169</v>
      </c>
      <c r="AB41" s="116">
        <f>IF(OR(AND(IF(AD38,1,0),NOT(IF(AB36,1,0)),NOT(IF(AA36,1,0))),AND(NOT(IF(AD38,1,0)),IF(AB36,1,0),NOT(IF(AA36,1,0))),AND(NOT(IF(AD38,1,0)),NOT(IF(AB36,1,0)),IF(AA36,1,0)),AND(IF(AD38,1,0),IF(AB36,1,0),IF(AA36,1,0))),1,0)</f>
        <v>1</v>
      </c>
      <c r="AC41" s="81"/>
      <c r="AF41" s="2">
        <f>Z41</f>
        <v>1</v>
      </c>
      <c r="AG41" s="79" t="s">
        <v>169</v>
      </c>
      <c r="AH41" s="116">
        <f>IF(OR(AND(IF(AJ38,1,0),NOT(IF(AH36,1,0)),NOT(IF(AG36,1,0))),AND(NOT(IF(AJ38,1,0)),IF(AH36,1,0),NOT(IF(AG36,1,0))),AND(NOT(IF(AJ38,1,0)),NOT(IF(AH36,1,0)),IF(AG36,1,0)),AND(IF(AJ38,1,0),IF(AH36,1,0),IF(AG36,1,0))),1,0)</f>
        <v>0</v>
      </c>
      <c r="AI41" s="81"/>
      <c r="AL41" s="2">
        <f>AF41</f>
        <v>1</v>
      </c>
      <c r="AM41" s="79" t="s">
        <v>169</v>
      </c>
      <c r="AN41" s="116">
        <f>IF(OR(AND(IF(AP38,1,0),NOT(IF(AN36,1,0)),NOT(IF(AM36,1,0))),AND(NOT(IF(AP38,1,0)),IF(AN36,1,0),NOT(IF(AM36,1,0))),AND(NOT(IF(AP38,1,0)),NOT(IF(AN36,1,0)),IF(AM36,1,0)),AND(IF(AP38,1,0),IF(AN36,1,0),IF(AM36,1,0))),1,0)</f>
        <v>0</v>
      </c>
      <c r="AO41" s="81"/>
      <c r="AR41" s="2">
        <f>AL41</f>
        <v>1</v>
      </c>
      <c r="AS41" s="79" t="s">
        <v>169</v>
      </c>
      <c r="AT41" s="116">
        <f>IF(OR(AND(IF(AV38,1,0),NOT(IF(AT36,1,0)),NOT(IF(AS36,1,0))),AND(NOT(IF(AV38,1,0)),IF(AT36,1,0),NOT(IF(AS36,1,0))),AND(NOT(IF(AV38,1,0)),NOT(IF(AT36,1,0)),IF(AS36,1,0)),AND(IF(AV38,1,0),IF(AT36,1,0),IF(AS36,1,0))),1,0)</f>
        <v>1</v>
      </c>
      <c r="AU41" s="81"/>
    </row>
    <row r="42" spans="2:60" ht="12" customHeight="1" x14ac:dyDescent="0.2">
      <c r="T42" s="1"/>
      <c r="U42" s="32" t="s">
        <v>172</v>
      </c>
      <c r="V42" s="82">
        <f>IF(OR(AND(IF(T41,1,0),IF(V36,1,0)),AND(NOT(IF(T41,1,0)), OR(AND(IF(X38,1,0),NOT(IF(V36,1,0)),NOT(IF(U36,1,0))),AND(NOT(IF(X38,1,0)),IF(V36,1,0),NOT(IF(U36,1,0))),AND(NOT(IF(X38,1,0)),NOT(IF(V36,1,0)),IF(U36,1,0)),AND(IF(X38,1,0),IF(V36,1,0),IF(U36,1,0))) )),1,0)</f>
        <v>0</v>
      </c>
      <c r="W42" s="32"/>
      <c r="Z42" s="1"/>
      <c r="AA42" s="32" t="s">
        <v>172</v>
      </c>
      <c r="AB42" s="82">
        <f>IF(OR(AND(IF(Z41,1,0),IF(AB36,1,0)),AND(NOT(IF(Z41,1,0)), OR(AND(IF(AD38,1,0),NOT(IF(AB36,1,0)),NOT(IF(AA36,1,0))),AND(NOT(IF(AD38,1,0)),IF(AB36,1,0),NOT(IF(AA36,1,0))),AND(NOT(IF(AD38,1,0)),NOT(IF(AB36,1,0)),IF(AA36,1,0)),AND(IF(AD38,1,0),IF(AB36,1,0),IF(AA36,1,0))) )),1,0)</f>
        <v>0</v>
      </c>
      <c r="AC42" s="32"/>
      <c r="AF42" s="1"/>
      <c r="AG42" s="32" t="s">
        <v>172</v>
      </c>
      <c r="AH42" s="82">
        <f>IF(OR(AND(IF(AF41,1,0),IF(AH36,1,0)),AND(NOT(IF(AF41,1,0)), OR(AND(IF(AJ38,1,0),NOT(IF(AH36,1,0)),NOT(IF(AG36,1,0))),AND(NOT(IF(AJ38,1,0)),IF(AH36,1,0),NOT(IF(AG36,1,0))),AND(NOT(IF(AJ38,1,0)),NOT(IF(AH36,1,0)),IF(AG36,1,0)),AND(IF(AJ38,1,0),IF(AH36,1,0),IF(AG36,1,0))) )),1,0)</f>
        <v>1</v>
      </c>
      <c r="AI42" s="32"/>
      <c r="AL42" s="1"/>
      <c r="AM42" s="32" t="s">
        <v>172</v>
      </c>
      <c r="AN42" s="82">
        <f>IF(OR(AND(IF(AL41,1,0),IF(AN36,1,0)),AND(NOT(IF(AL41,1,0)), OR(AND(IF(AP38,1,0),NOT(IF(AN36,1,0)),NOT(IF(AM36,1,0))),AND(NOT(IF(AP38,1,0)),IF(AN36,1,0),NOT(IF(AM36,1,0))),AND(NOT(IF(AP38,1,0)),NOT(IF(AN36,1,0)),IF(AM36,1,0)),AND(IF(AP38,1,0),IF(AN36,1,0),IF(AM36,1,0))) )),1,0)</f>
        <v>1</v>
      </c>
      <c r="AO42" s="32"/>
      <c r="AR42" s="1"/>
      <c r="AS42" s="32" t="s">
        <v>172</v>
      </c>
      <c r="AT42" s="82">
        <f>IF(OR(AND(IF(AR41,1,0),IF(AT36,1,0)),AND(NOT(IF(AR41,1,0)), OR(AND(IF(AV38,1,0),NOT(IF(AT36,1,0)),NOT(IF(AS36,1,0))),AND(NOT(IF(AV38,1,0)),IF(AT36,1,0),NOT(IF(AS36,1,0))),AND(NOT(IF(AV38,1,0)),NOT(IF(AT36,1,0)),IF(AS36,1,0)),AND(IF(AV38,1,0),IF(AT36,1,0),IF(AS36,1,0))) )),1,0)</f>
        <v>0</v>
      </c>
      <c r="AU42" s="32"/>
    </row>
    <row r="43" spans="2:60" ht="12" customHeight="1" x14ac:dyDescent="0.2">
      <c r="C43" s="51"/>
      <c r="D43" s="46"/>
      <c r="E43" s="46"/>
      <c r="F43" s="46"/>
      <c r="G43" s="46"/>
      <c r="H43" s="46"/>
      <c r="I43" s="46"/>
      <c r="J43" s="46"/>
      <c r="K43" s="51"/>
      <c r="S43" s="1" t="s">
        <v>16</v>
      </c>
      <c r="T43" s="2">
        <f>T38</f>
        <v>1</v>
      </c>
      <c r="U43" s="1"/>
      <c r="AQ43" s="1" t="s">
        <v>16</v>
      </c>
      <c r="AR43" s="2">
        <f>AR41</f>
        <v>1</v>
      </c>
      <c r="AS43" s="1"/>
    </row>
    <row r="44" spans="2:60" ht="12" customHeight="1" x14ac:dyDescent="0.2">
      <c r="C44" s="26"/>
      <c r="D44" s="49"/>
      <c r="E44" s="20"/>
      <c r="F44" s="20"/>
      <c r="G44" s="20"/>
      <c r="H44" s="21"/>
      <c r="I44" s="21"/>
      <c r="J44" s="21"/>
      <c r="K44" s="26"/>
      <c r="S44" s="23"/>
      <c r="T44" s="24" t="s">
        <v>203</v>
      </c>
      <c r="U44" s="25"/>
      <c r="AA44" s="117">
        <v>0</v>
      </c>
      <c r="AQ44" s="23"/>
      <c r="AR44" s="24" t="s">
        <v>200</v>
      </c>
      <c r="AS44" s="25"/>
      <c r="AY44" s="117">
        <v>0</v>
      </c>
      <c r="BE44" s="117">
        <v>1</v>
      </c>
    </row>
    <row r="45" spans="2:60" ht="12" customHeight="1" x14ac:dyDescent="0.2">
      <c r="C45" s="26"/>
      <c r="D45" s="49"/>
      <c r="E45" s="20"/>
      <c r="F45" s="20"/>
      <c r="G45" s="20"/>
      <c r="H45" s="21"/>
      <c r="I45" s="21"/>
      <c r="J45" s="21"/>
      <c r="K45" s="26"/>
      <c r="S45" s="1" t="s">
        <v>15</v>
      </c>
      <c r="T45" s="18">
        <f>IF(NOT(IF(T43,1,0)),1,0)</f>
        <v>0</v>
      </c>
      <c r="U45" s="1"/>
      <c r="AQ45" s="1" t="s">
        <v>15</v>
      </c>
      <c r="AR45" s="18">
        <f>IF(NOT(IF(AR43,1,0)),1,0)</f>
        <v>0</v>
      </c>
      <c r="AS45" s="1"/>
    </row>
    <row r="46" spans="2:60" ht="12" customHeight="1" x14ac:dyDescent="0.2">
      <c r="C46" s="26"/>
      <c r="D46" s="49"/>
      <c r="E46" s="20"/>
      <c r="F46" s="20"/>
      <c r="G46" s="20"/>
      <c r="H46" s="21"/>
      <c r="I46" s="21"/>
      <c r="J46" s="21"/>
      <c r="K46" s="26"/>
      <c r="AA46" t="s">
        <v>27</v>
      </c>
      <c r="AB46" t="s">
        <v>22</v>
      </c>
      <c r="AG46" t="s">
        <v>27</v>
      </c>
      <c r="AH46" t="s">
        <v>22</v>
      </c>
      <c r="AM46" t="s">
        <v>27</v>
      </c>
      <c r="AN46" t="s">
        <v>22</v>
      </c>
      <c r="AS46" t="s">
        <v>27</v>
      </c>
      <c r="AT46" t="s">
        <v>22</v>
      </c>
      <c r="AY46" t="s">
        <v>27</v>
      </c>
      <c r="AZ46" t="s">
        <v>22</v>
      </c>
      <c r="BB46" s="26"/>
      <c r="BE46" t="s">
        <v>27</v>
      </c>
      <c r="BF46" t="s">
        <v>22</v>
      </c>
      <c r="BH46" s="117">
        <v>0</v>
      </c>
    </row>
    <row r="47" spans="2:60" ht="12" customHeight="1" thickBot="1" x14ac:dyDescent="0.25">
      <c r="C47" s="26"/>
      <c r="D47" s="49"/>
      <c r="E47" s="20"/>
      <c r="F47" s="20"/>
      <c r="G47" s="20"/>
      <c r="H47" s="21"/>
      <c r="I47" s="21"/>
      <c r="J47" s="21"/>
      <c r="K47" s="26"/>
      <c r="AA47" s="2">
        <f>AA44</f>
        <v>0</v>
      </c>
      <c r="AB47" s="2">
        <f>AB42</f>
        <v>0</v>
      </c>
      <c r="AG47" s="2">
        <f>AA36</f>
        <v>1</v>
      </c>
      <c r="AH47" s="2">
        <f>AH42</f>
        <v>1</v>
      </c>
      <c r="AM47" s="2">
        <f>AG36</f>
        <v>1</v>
      </c>
      <c r="AN47" s="2">
        <f>AN42</f>
        <v>1</v>
      </c>
      <c r="AS47" s="2">
        <f>AR45</f>
        <v>0</v>
      </c>
      <c r="AT47" s="2">
        <f>AT42</f>
        <v>0</v>
      </c>
      <c r="AY47" s="2">
        <f>AY44</f>
        <v>0</v>
      </c>
      <c r="AZ47" s="2">
        <f>AZ9</f>
        <v>0</v>
      </c>
      <c r="BE47" s="2">
        <f>BE44</f>
        <v>1</v>
      </c>
      <c r="BF47" s="2">
        <f>BF9</f>
        <v>1</v>
      </c>
    </row>
    <row r="48" spans="2:60" ht="12" customHeight="1" x14ac:dyDescent="0.2">
      <c r="C48" s="26"/>
      <c r="D48" s="49"/>
      <c r="E48" s="20"/>
      <c r="F48" s="20"/>
      <c r="G48" s="20"/>
      <c r="H48" s="21"/>
      <c r="I48" s="21"/>
      <c r="J48" s="21"/>
      <c r="K48" s="26"/>
      <c r="Z48" t="s">
        <v>117</v>
      </c>
      <c r="AA48" s="74"/>
      <c r="AB48" s="75"/>
      <c r="AC48" s="76"/>
      <c r="AD48" t="s">
        <v>116</v>
      </c>
      <c r="AF48" t="s">
        <v>117</v>
      </c>
      <c r="AG48" s="74"/>
      <c r="AH48" s="75"/>
      <c r="AI48" s="76"/>
      <c r="AJ48" t="s">
        <v>116</v>
      </c>
      <c r="AL48" t="s">
        <v>117</v>
      </c>
      <c r="AM48" s="74"/>
      <c r="AN48" s="75"/>
      <c r="AO48" s="76"/>
      <c r="AP48" t="s">
        <v>116</v>
      </c>
      <c r="AR48" t="s">
        <v>117</v>
      </c>
      <c r="AS48" s="74"/>
      <c r="AT48" s="75"/>
      <c r="AU48" s="76"/>
      <c r="AV48" t="s">
        <v>116</v>
      </c>
      <c r="AX48" t="s">
        <v>117</v>
      </c>
      <c r="AY48" s="74"/>
      <c r="AZ48" s="75"/>
      <c r="BA48" s="76"/>
      <c r="BB48" t="s">
        <v>116</v>
      </c>
      <c r="BD48" t="s">
        <v>117</v>
      </c>
      <c r="BE48" s="74"/>
      <c r="BF48" s="75"/>
      <c r="BG48" s="76"/>
      <c r="BH48" t="s">
        <v>116</v>
      </c>
    </row>
    <row r="49" spans="3:73" ht="12" customHeight="1" x14ac:dyDescent="0.2">
      <c r="C49" s="26"/>
      <c r="D49" s="49"/>
      <c r="E49" s="20"/>
      <c r="F49" s="20"/>
      <c r="G49" s="20"/>
      <c r="H49" s="21"/>
      <c r="I49" s="21"/>
      <c r="J49" s="21"/>
      <c r="K49" s="26"/>
      <c r="Z49" s="121">
        <f>IF(OR(AND(NOT(IF(AB47,1,0)),(IF(AA47,1,0))),AND(NOT( OR(AND(IF(AB47,1,0),NOT(IF(AA47,1,0))), AND(NOT(IF(AB47,1,0)),IF(AA47,1,0))) ),(IF(AD49,1,0)))),1,0)</f>
        <v>0</v>
      </c>
      <c r="AA49" s="77"/>
      <c r="AB49" s="13" t="s">
        <v>128</v>
      </c>
      <c r="AC49" s="78"/>
      <c r="AD49" s="2">
        <f>AF49</f>
        <v>0</v>
      </c>
      <c r="AF49" s="121">
        <f>IF(OR(AND(NOT(IF(AH47,1,0)),(IF(AG47,1,0))),AND(NOT( OR(AND(IF(AH47,1,0),NOT(IF(AG47,1,0))), AND(NOT(IF(AH47,1,0)),IF(AG47,1,0))) ),(IF(AJ49,1,0)))),1,0)</f>
        <v>0</v>
      </c>
      <c r="AG49" s="77"/>
      <c r="AH49" s="13" t="s">
        <v>128</v>
      </c>
      <c r="AI49" s="78"/>
      <c r="AJ49" s="2">
        <f>AL49</f>
        <v>0</v>
      </c>
      <c r="AL49" s="121">
        <f>IF(OR(AND(NOT(IF(AN47,1,0)),(IF(AM47,1,0))),AND(NOT( OR(AND(IF(AN47,1,0),NOT(IF(AM47,1,0))), AND(NOT(IF(AN47,1,0)),IF(AM47,1,0))) ),(IF(AP49,1,0)))),1,0)</f>
        <v>0</v>
      </c>
      <c r="AM49" s="77"/>
      <c r="AN49" s="13" t="s">
        <v>128</v>
      </c>
      <c r="AO49" s="78"/>
      <c r="AP49" s="2">
        <f>AR49</f>
        <v>0</v>
      </c>
      <c r="AR49" s="121">
        <f>IF(OR(AND(NOT(IF(AT47,1,0)),(IF(AS47,1,0))),AND(NOT( OR(AND(IF(AT47,1,0),NOT(IF(AS47,1,0))), AND(NOT(IF(AT47,1,0)),IF(AS47,1,0))) ),(IF(AV49,1,0)))),1,0)</f>
        <v>0</v>
      </c>
      <c r="AS49" s="77"/>
      <c r="AT49" s="13" t="s">
        <v>128</v>
      </c>
      <c r="AU49" s="78"/>
      <c r="AV49" s="2">
        <f>AX49</f>
        <v>0</v>
      </c>
      <c r="AX49" s="121">
        <f>IF(OR(AND(NOT(IF(AZ47,1,0)),(IF(AY47,1,0))),AND(NOT( OR(AND(IF(AZ47,1,0),NOT(IF(AY47,1,0))), AND(NOT(IF(AZ47,1,0)),IF(AY47,1,0))) ),(IF(BB49,1,0)))),1,0)</f>
        <v>0</v>
      </c>
      <c r="AY49" s="77"/>
      <c r="AZ49" s="13" t="s">
        <v>128</v>
      </c>
      <c r="BA49" s="78"/>
      <c r="BB49" s="2">
        <f>BD49</f>
        <v>0</v>
      </c>
      <c r="BD49" s="121">
        <f>IF(OR(AND(NOT(IF(BF47,1,0)),(IF(BE47,1,0))),AND(NOT( OR(AND(IF(BF47,1,0),NOT(IF(BE47,1,0))), AND(NOT(IF(BF47,1,0)),IF(BE47,1,0))) ),(IF(BH49,1,0)))),1,0)</f>
        <v>0</v>
      </c>
      <c r="BE49" s="77"/>
      <c r="BF49" s="13" t="s">
        <v>128</v>
      </c>
      <c r="BG49" s="78"/>
      <c r="BH49" s="2">
        <f>BH46</f>
        <v>0</v>
      </c>
    </row>
    <row r="50" spans="3:73" ht="12" customHeight="1" x14ac:dyDescent="0.2">
      <c r="C50" s="26"/>
      <c r="D50" s="49"/>
      <c r="E50" s="20"/>
      <c r="F50" s="20"/>
      <c r="G50" s="20"/>
      <c r="H50" s="21"/>
      <c r="I50" s="21"/>
      <c r="J50" s="21"/>
      <c r="K50" s="26"/>
      <c r="AA50" s="77"/>
      <c r="AB50" s="13"/>
      <c r="AC50" s="78"/>
      <c r="AD50" s="1"/>
      <c r="AG50" s="77"/>
      <c r="AH50" s="13"/>
      <c r="AI50" s="78"/>
      <c r="AJ50" s="1"/>
      <c r="AM50" s="77"/>
      <c r="AN50" s="13"/>
      <c r="AO50" s="78"/>
      <c r="AP50" s="1"/>
      <c r="AS50" s="77"/>
      <c r="AT50" s="13"/>
      <c r="AU50" s="78"/>
      <c r="AV50" s="1"/>
      <c r="AY50" s="77"/>
      <c r="AZ50" s="13"/>
      <c r="BA50" s="78"/>
      <c r="BB50" s="1"/>
      <c r="BE50" s="77"/>
      <c r="BF50" s="13"/>
      <c r="BG50" s="78"/>
      <c r="BH50" s="1"/>
    </row>
    <row r="51" spans="3:73" ht="12" customHeight="1" x14ac:dyDescent="0.2">
      <c r="C51" s="26"/>
      <c r="D51" s="49"/>
      <c r="E51" s="20"/>
      <c r="F51" s="20"/>
      <c r="G51" s="20"/>
      <c r="H51" s="21"/>
      <c r="I51" s="21"/>
      <c r="J51" s="21"/>
      <c r="K51" s="26"/>
      <c r="Z51" t="s">
        <v>21</v>
      </c>
      <c r="AA51" s="77"/>
      <c r="AB51" s="19"/>
      <c r="AC51" s="78"/>
      <c r="AF51" t="s">
        <v>21</v>
      </c>
      <c r="AG51" s="77"/>
      <c r="AH51" s="19"/>
      <c r="AI51" s="78"/>
      <c r="AL51" t="s">
        <v>21</v>
      </c>
      <c r="AM51" s="77"/>
      <c r="AN51" s="19"/>
      <c r="AO51" s="78"/>
      <c r="AR51" t="s">
        <v>21</v>
      </c>
      <c r="AS51" s="77"/>
      <c r="AT51" s="19"/>
      <c r="AU51" s="78"/>
      <c r="AX51" t="s">
        <v>21</v>
      </c>
      <c r="AY51" s="77"/>
      <c r="AZ51" s="19"/>
      <c r="BA51" s="78"/>
      <c r="BD51" t="s">
        <v>21</v>
      </c>
      <c r="BE51" s="77"/>
      <c r="BF51" s="19"/>
      <c r="BG51" s="78"/>
    </row>
    <row r="52" spans="3:73" ht="12" customHeight="1" thickBot="1" x14ac:dyDescent="0.25">
      <c r="C52" s="26"/>
      <c r="D52" s="49"/>
      <c r="E52" s="20"/>
      <c r="F52" s="20"/>
      <c r="G52" s="20"/>
      <c r="H52" s="21"/>
      <c r="I52" s="21"/>
      <c r="J52" s="21"/>
      <c r="K52" s="26"/>
      <c r="Z52" s="2">
        <f>Z49</f>
        <v>0</v>
      </c>
      <c r="AA52" s="79" t="s">
        <v>169</v>
      </c>
      <c r="AB52" s="116">
        <f>IF(OR(AND(IF(AD49,1,0),NOT(IF(AB47,1,0)),NOT(IF(AA47,1,0))),AND(NOT(IF(AD49,1,0)),IF(AB47,1,0),NOT(IF(AA47,1,0))),AND(NOT(IF(AD49,1,0)),NOT(IF(AB47,1,0)),IF(AA47,1,0)),AND(IF(AD49,1,0),IF(AB47,1,0),IF(AA47,1,0))),1,0)</f>
        <v>0</v>
      </c>
      <c r="AC52" s="81"/>
      <c r="AF52" s="2">
        <f>Z52</f>
        <v>0</v>
      </c>
      <c r="AG52" s="79" t="s">
        <v>169</v>
      </c>
      <c r="AH52" s="116">
        <f>IF(OR(AND(IF(AJ49,1,0),NOT(IF(AH47,1,0)),NOT(IF(AG47,1,0))),AND(NOT(IF(AJ49,1,0)),IF(AH47,1,0),NOT(IF(AG47,1,0))),AND(NOT(IF(AJ49,1,0)),NOT(IF(AH47,1,0)),IF(AG47,1,0)),AND(IF(AJ49,1,0),IF(AH47,1,0),IF(AG47,1,0))),1,0)</f>
        <v>0</v>
      </c>
      <c r="AI52" s="81"/>
      <c r="AL52" s="2">
        <f>AF52</f>
        <v>0</v>
      </c>
      <c r="AM52" s="79" t="s">
        <v>169</v>
      </c>
      <c r="AN52" s="116">
        <f>IF(OR(AND(IF(AP49,1,0),NOT(IF(AN47,1,0)),NOT(IF(AM47,1,0))),AND(NOT(IF(AP49,1,0)),IF(AN47,1,0),NOT(IF(AM47,1,0))),AND(NOT(IF(AP49,1,0)),NOT(IF(AN47,1,0)),IF(AM47,1,0)),AND(IF(AP49,1,0),IF(AN47,1,0),IF(AM47,1,0))),1,0)</f>
        <v>0</v>
      </c>
      <c r="AO52" s="81"/>
      <c r="AR52" s="2">
        <f>AL52</f>
        <v>0</v>
      </c>
      <c r="AS52" s="79" t="s">
        <v>169</v>
      </c>
      <c r="AT52" s="116">
        <f>IF(OR(AND(IF(AV49,1,0),NOT(IF(AT47,1,0)),NOT(IF(AS47,1,0))),AND(NOT(IF(AV49,1,0)),IF(AT47,1,0),NOT(IF(AS47,1,0))),AND(NOT(IF(AV49,1,0)),NOT(IF(AT47,1,0)),IF(AS47,1,0)),AND(IF(AV49,1,0),IF(AT47,1,0),IF(AS47,1,0))),1,0)</f>
        <v>0</v>
      </c>
      <c r="AU52" s="81"/>
      <c r="AX52" s="2">
        <f>AR52</f>
        <v>0</v>
      </c>
      <c r="AY52" s="79" t="s">
        <v>169</v>
      </c>
      <c r="AZ52" s="116">
        <f>IF(OR(AND(IF(BB49,1,0),NOT(IF(AZ47,1,0)),NOT(IF(AY47,1,0))),AND(NOT(IF(BB49,1,0)),IF(AZ47,1,0),NOT(IF(AY47,1,0))),AND(NOT(IF(BB49,1,0)),NOT(IF(AZ47,1,0)),IF(AY47,1,0)),AND(IF(BB49,1,0),IF(AZ47,1,0),IF(AY47,1,0))),1,0)</f>
        <v>0</v>
      </c>
      <c r="BA52" s="81"/>
      <c r="BD52" s="2">
        <f>AX52</f>
        <v>0</v>
      </c>
      <c r="BE52" s="79" t="s">
        <v>169</v>
      </c>
      <c r="BF52" s="116">
        <f>IF(OR(AND(IF(BH49,1,0),NOT(IF(BF47,1,0)),NOT(IF(BE47,1,0))),AND(NOT(IF(BH49,1,0)),IF(BF47,1,0),NOT(IF(BE47,1,0))),AND(NOT(IF(BH49,1,0)),NOT(IF(BF47,1,0)),IF(BE47,1,0)),AND(IF(BH49,1,0),IF(BF47,1,0),IF(BE47,1,0))),1,0)</f>
        <v>0</v>
      </c>
      <c r="BG52" s="81"/>
    </row>
    <row r="53" spans="3:73" ht="12" customHeight="1" x14ac:dyDescent="0.2">
      <c r="C53" s="26"/>
      <c r="D53" s="49"/>
      <c r="E53" s="20"/>
      <c r="F53" s="20"/>
      <c r="G53" s="20"/>
      <c r="H53" s="21"/>
      <c r="I53" s="21"/>
      <c r="J53" s="21"/>
      <c r="K53" s="26"/>
      <c r="Z53" s="1"/>
      <c r="AA53" s="32" t="s">
        <v>172</v>
      </c>
      <c r="AB53" s="82">
        <f>IF(OR(AND(IF(Z52,1,0),IF(AB47,1,0)),AND(NOT(IF(Z52,1,0)), OR(AND(IF(AD49,1,0),NOT(IF(AB47,1,0)),NOT(IF(AA47,1,0))),AND(NOT(IF(AD49,1,0)),IF(AB47,1,0),NOT(IF(AA47,1,0))),AND(NOT(IF(AD49,1,0)),NOT(IF(AB47,1,0)),IF(AA47,1,0)),AND(IF(AD49,1,0),IF(AB47,1,0),IF(AA47,1,0))) )),1,0)</f>
        <v>0</v>
      </c>
      <c r="AC53" s="32"/>
      <c r="AF53" s="1"/>
      <c r="AG53" s="32" t="s">
        <v>172</v>
      </c>
      <c r="AH53" s="82">
        <f>IF(OR(AND(IF(AF52,1,0),IF(AH47,1,0)),AND(NOT(IF(AF52,1,0)), OR(AND(IF(AJ49,1,0),NOT(IF(AH47,1,0)),NOT(IF(AG47,1,0))),AND(NOT(IF(AJ49,1,0)),IF(AH47,1,0),NOT(IF(AG47,1,0))),AND(NOT(IF(AJ49,1,0)),NOT(IF(AH47,1,0)),IF(AG47,1,0)),AND(IF(AJ49,1,0),IF(AH47,1,0),IF(AG47,1,0))) )),1,0)</f>
        <v>0</v>
      </c>
      <c r="AI53" s="32"/>
      <c r="AL53" s="1"/>
      <c r="AM53" s="32" t="s">
        <v>172</v>
      </c>
      <c r="AN53" s="82">
        <f>IF(OR(AND(IF(AL52,1,0),IF(AN47,1,0)),AND(NOT(IF(AL52,1,0)), OR(AND(IF(AP49,1,0),NOT(IF(AN47,1,0)),NOT(IF(AM47,1,0))),AND(NOT(IF(AP49,1,0)),IF(AN47,1,0),NOT(IF(AM47,1,0))),AND(NOT(IF(AP49,1,0)),NOT(IF(AN47,1,0)),IF(AM47,1,0)),AND(IF(AP49,1,0),IF(AN47,1,0),IF(AM47,1,0))) )),1,0)</f>
        <v>0</v>
      </c>
      <c r="AO53" s="32"/>
      <c r="AR53" s="1"/>
      <c r="AS53" s="32" t="s">
        <v>172</v>
      </c>
      <c r="AT53" s="82">
        <f>IF(OR(AND(IF(AR52,1,0),IF(AT47,1,0)),AND(NOT(IF(AR52,1,0)), OR(AND(IF(AV49,1,0),NOT(IF(AT47,1,0)),NOT(IF(AS47,1,0))),AND(NOT(IF(AV49,1,0)),IF(AT47,1,0),NOT(IF(AS47,1,0))),AND(NOT(IF(AV49,1,0)),NOT(IF(AT47,1,0)),IF(AS47,1,0)),AND(IF(AV49,1,0),IF(AT47,1,0),IF(AS47,1,0))) )),1,0)</f>
        <v>0</v>
      </c>
      <c r="AU53" s="32"/>
      <c r="AX53" s="1"/>
      <c r="AY53" s="32" t="s">
        <v>172</v>
      </c>
      <c r="AZ53" s="82">
        <f>IF(OR(AND(IF(AX52,1,0),IF(AZ47,1,0)),AND(NOT(IF(AX52,1,0)), OR(AND(IF(BB49,1,0),NOT(IF(AZ47,1,0)),NOT(IF(AY47,1,0))),AND(NOT(IF(BB49,1,0)),IF(AZ47,1,0),NOT(IF(AY47,1,0))),AND(NOT(IF(BB49,1,0)),NOT(IF(AZ47,1,0)),IF(AY47,1,0)),AND(IF(BB49,1,0),IF(AZ47,1,0),IF(AY47,1,0))) )),1,0)</f>
        <v>0</v>
      </c>
      <c r="BA53" s="32"/>
      <c r="BD53" s="1"/>
      <c r="BE53" s="32" t="s">
        <v>172</v>
      </c>
      <c r="BF53" s="82">
        <f>IF(OR(AND(IF(BD52,1,0),IF(BF47,1,0)),AND(NOT(IF(BD52,1,0)), OR(AND(IF(BH49,1,0),NOT(IF(BF47,1,0)),NOT(IF(BE47,1,0))),AND(NOT(IF(BH49,1,0)),IF(BF47,1,0),NOT(IF(BE47,1,0))),AND(NOT(IF(BH49,1,0)),NOT(IF(BF47,1,0)),IF(BE47,1,0)),AND(IF(BH49,1,0),IF(BF47,1,0),IF(BE47,1,0))) )),1,0)</f>
        <v>0</v>
      </c>
      <c r="BG53" s="32"/>
    </row>
    <row r="54" spans="3:73" ht="12" customHeight="1" x14ac:dyDescent="0.2">
      <c r="C54" s="26"/>
      <c r="D54" s="49"/>
      <c r="E54" s="20"/>
      <c r="F54" s="20"/>
      <c r="G54" s="20"/>
      <c r="H54" s="21"/>
      <c r="I54" s="21"/>
      <c r="J54" s="21"/>
      <c r="K54" s="26"/>
      <c r="Y54" s="1" t="s">
        <v>16</v>
      </c>
      <c r="Z54" s="2">
        <f>Z49</f>
        <v>0</v>
      </c>
      <c r="AA54" s="1"/>
    </row>
    <row r="55" spans="3:73" ht="12" customHeight="1" x14ac:dyDescent="0.2">
      <c r="C55" s="26"/>
      <c r="D55" s="49"/>
      <c r="E55" s="20"/>
      <c r="F55" s="20"/>
      <c r="G55" s="20"/>
      <c r="H55" s="21"/>
      <c r="I55" s="21"/>
      <c r="J55" s="21"/>
      <c r="K55" s="26"/>
      <c r="Y55" s="23"/>
      <c r="Z55" s="24" t="s">
        <v>204</v>
      </c>
      <c r="AA55" s="25"/>
      <c r="AG55" s="26"/>
    </row>
    <row r="56" spans="3:73" ht="12" customHeight="1" x14ac:dyDescent="0.2">
      <c r="C56" s="26"/>
      <c r="D56" s="49"/>
      <c r="E56" s="20"/>
      <c r="F56" s="20"/>
      <c r="G56" s="20"/>
      <c r="H56" s="21"/>
      <c r="I56" s="21"/>
      <c r="J56" s="21"/>
      <c r="K56" s="26"/>
      <c r="Y56" s="1" t="s">
        <v>15</v>
      </c>
      <c r="Z56" s="18">
        <f>IF(NOT(IF(Z54,1,0)),1,0)</f>
        <v>1</v>
      </c>
      <c r="AA56" s="1"/>
    </row>
    <row r="57" spans="3:73" ht="12" customHeight="1" x14ac:dyDescent="0.2">
      <c r="C57" s="26"/>
      <c r="D57" s="49"/>
      <c r="E57" s="20"/>
      <c r="F57" s="20"/>
      <c r="G57" s="20"/>
      <c r="H57" s="21"/>
      <c r="I57" s="21"/>
      <c r="J57" s="21"/>
      <c r="K57" s="26"/>
      <c r="AB57" t="s">
        <v>205</v>
      </c>
      <c r="AF57" s="22"/>
      <c r="AG57" s="70"/>
      <c r="AH57" t="s">
        <v>94</v>
      </c>
      <c r="AN57" t="s">
        <v>83</v>
      </c>
      <c r="AT57" t="s">
        <v>84</v>
      </c>
      <c r="AZ57" t="s">
        <v>85</v>
      </c>
      <c r="BF57" t="s">
        <v>86</v>
      </c>
      <c r="BG57" s="51"/>
      <c r="BH57" s="26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</row>
    <row r="58" spans="3:73" ht="12" customHeight="1" x14ac:dyDescent="0.2">
      <c r="C58" s="26"/>
      <c r="D58" s="49"/>
      <c r="E58" s="20"/>
      <c r="F58" s="20"/>
      <c r="G58" s="20"/>
      <c r="H58" s="1" t="s">
        <v>73</v>
      </c>
      <c r="N58" t="s">
        <v>77</v>
      </c>
      <c r="T58" t="s">
        <v>80</v>
      </c>
      <c r="Z58" t="s">
        <v>82</v>
      </c>
      <c r="AB58" s="122">
        <f>AB53</f>
        <v>0</v>
      </c>
      <c r="AF58" s="22"/>
      <c r="AG58" s="70"/>
      <c r="AH58" s="122">
        <f>AH53</f>
        <v>0</v>
      </c>
      <c r="AN58" s="122">
        <f>AN53</f>
        <v>0</v>
      </c>
      <c r="AT58" s="122">
        <f>AT53</f>
        <v>0</v>
      </c>
      <c r="AZ58" s="122">
        <f>AZ53</f>
        <v>0</v>
      </c>
      <c r="BF58" s="122">
        <f>BF53</f>
        <v>0</v>
      </c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</row>
    <row r="59" spans="3:73" ht="12" customHeight="1" x14ac:dyDescent="0.2">
      <c r="C59" s="26"/>
      <c r="D59" s="49"/>
      <c r="E59" s="20"/>
      <c r="F59" s="20"/>
      <c r="G59" s="20"/>
      <c r="H59" s="122">
        <f>H23</f>
        <v>1</v>
      </c>
      <c r="N59" s="122">
        <f>N34</f>
        <v>1</v>
      </c>
      <c r="T59" s="122">
        <f>T45</f>
        <v>0</v>
      </c>
      <c r="Z59" s="122">
        <f>Z56</f>
        <v>1</v>
      </c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</row>
    <row r="60" spans="3:73" ht="12" customHeight="1" x14ac:dyDescent="0.2">
      <c r="AD60" s="51"/>
      <c r="AE60" s="51"/>
      <c r="AF60" s="123"/>
      <c r="AG60" s="51"/>
      <c r="AH60" s="26"/>
      <c r="AI60" s="51"/>
      <c r="AJ60" s="20"/>
      <c r="AK60" s="51"/>
      <c r="AL60" s="123"/>
      <c r="AM60" s="51"/>
      <c r="AN60" s="26"/>
      <c r="AO60" s="51"/>
      <c r="AP60" s="20"/>
      <c r="AQ60" s="51"/>
      <c r="AR60" s="123"/>
      <c r="AS60" s="51"/>
      <c r="AT60" s="26"/>
      <c r="AU60" s="51"/>
      <c r="AV60" s="20"/>
      <c r="AW60" s="51"/>
      <c r="AX60" s="123"/>
      <c r="AY60" s="51"/>
      <c r="AZ60" s="26"/>
      <c r="BA60" s="51"/>
      <c r="BB60" s="20"/>
      <c r="BC60" s="51"/>
      <c r="BD60" s="123"/>
      <c r="BE60" s="51"/>
      <c r="BF60" s="26"/>
      <c r="BG60" s="51"/>
      <c r="BH60" s="20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</row>
    <row r="61" spans="3:73" x14ac:dyDescent="0.2">
      <c r="AD61" s="51"/>
      <c r="AE61" s="51"/>
      <c r="AF61" s="51"/>
      <c r="AG61" s="51"/>
      <c r="AH61" s="26"/>
      <c r="AI61" s="51"/>
      <c r="AJ61" s="26"/>
      <c r="AK61" s="51"/>
      <c r="AL61" s="51"/>
      <c r="AM61" s="51"/>
      <c r="AN61" s="26"/>
      <c r="AO61" s="51"/>
      <c r="AP61" s="26"/>
      <c r="AQ61" s="51"/>
      <c r="AR61" s="51"/>
      <c r="AS61" s="51"/>
      <c r="AT61" s="26"/>
      <c r="AU61" s="51"/>
      <c r="AV61" s="26"/>
      <c r="AW61" s="51"/>
      <c r="AX61" s="51"/>
      <c r="AY61" s="51"/>
      <c r="AZ61" s="26"/>
      <c r="BA61" s="51"/>
      <c r="BB61" s="26"/>
      <c r="BC61" s="51"/>
      <c r="BD61" s="51"/>
      <c r="BE61" s="51"/>
      <c r="BF61" s="26"/>
      <c r="BG61" s="51"/>
      <c r="BH61" s="26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</row>
    <row r="62" spans="3:73" x14ac:dyDescent="0.2">
      <c r="AD62" s="51"/>
      <c r="AE62" s="51"/>
      <c r="AF62" s="51"/>
      <c r="AG62" s="51"/>
      <c r="AH62" s="19"/>
      <c r="AI62" s="51"/>
      <c r="AJ62" s="51"/>
      <c r="AK62" s="51"/>
      <c r="AL62" s="51"/>
      <c r="AM62" s="51"/>
      <c r="AN62" s="19"/>
      <c r="AO62" s="51"/>
      <c r="AP62" s="51"/>
      <c r="AQ62" s="51"/>
      <c r="AR62" s="51"/>
      <c r="AS62" s="51"/>
      <c r="AT62" s="19"/>
      <c r="AU62" s="51"/>
      <c r="AV62" s="51"/>
      <c r="AW62" s="51"/>
      <c r="AX62" s="51"/>
      <c r="AY62" s="51"/>
      <c r="AZ62" s="19"/>
      <c r="BA62" s="51"/>
      <c r="BB62" s="51"/>
      <c r="BC62" s="51"/>
      <c r="BD62" s="51"/>
      <c r="BE62" s="51"/>
      <c r="BF62" s="19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</row>
    <row r="63" spans="3:73" x14ac:dyDescent="0.2">
      <c r="AD63" s="51"/>
      <c r="AE63" s="51"/>
      <c r="AF63" s="20"/>
      <c r="AG63" s="51"/>
      <c r="AH63" s="19"/>
      <c r="AI63" s="51"/>
      <c r="AJ63" s="51"/>
      <c r="AK63" s="51"/>
      <c r="AL63" s="20"/>
      <c r="AM63" s="51"/>
      <c r="AN63" s="19"/>
      <c r="AO63" s="51"/>
      <c r="AP63" s="51"/>
      <c r="AQ63" s="51"/>
      <c r="AR63" s="20"/>
      <c r="AS63" s="51"/>
      <c r="AT63" s="19"/>
      <c r="AU63" s="51"/>
      <c r="AV63" s="51"/>
      <c r="AW63" s="51"/>
      <c r="AX63" s="20"/>
      <c r="AY63" s="51"/>
      <c r="AZ63" s="19"/>
      <c r="BA63" s="51"/>
      <c r="BB63" s="51"/>
      <c r="BC63" s="51"/>
      <c r="BD63" s="20"/>
      <c r="BE63" s="51"/>
      <c r="BF63" s="19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</row>
    <row r="64" spans="3:73" x14ac:dyDescent="0.2">
      <c r="AD64" s="51"/>
      <c r="AE64" s="51"/>
      <c r="AF64" s="26"/>
      <c r="AG64" s="51"/>
      <c r="AH64" s="19"/>
      <c r="AI64" s="51"/>
      <c r="AJ64" s="51"/>
      <c r="AK64" s="51"/>
      <c r="AL64" s="26"/>
      <c r="AM64" s="51"/>
      <c r="AN64" s="19"/>
      <c r="AO64" s="51"/>
      <c r="AP64" s="51"/>
      <c r="AQ64" s="51"/>
      <c r="AR64" s="26"/>
      <c r="AS64" s="51"/>
      <c r="AT64" s="19"/>
      <c r="AU64" s="51"/>
      <c r="AV64" s="51"/>
      <c r="AW64" s="51"/>
      <c r="AX64" s="26"/>
      <c r="AY64" s="51"/>
      <c r="AZ64" s="19"/>
      <c r="BA64" s="51"/>
      <c r="BB64" s="51"/>
      <c r="BC64" s="51"/>
      <c r="BD64" s="26"/>
      <c r="BE64" s="51"/>
      <c r="BF64" s="19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</row>
    <row r="65" spans="30:73" x14ac:dyDescent="0.2">
      <c r="AD65" s="51"/>
      <c r="AE65" s="26"/>
      <c r="AF65" s="20"/>
      <c r="AG65" s="26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</row>
    <row r="66" spans="30:73" x14ac:dyDescent="0.2">
      <c r="AD66" s="51"/>
      <c r="AE66" s="26"/>
      <c r="AF66" s="26"/>
      <c r="AG66" s="26"/>
      <c r="AH66" s="51"/>
      <c r="AI66" s="51"/>
      <c r="AJ66" s="51"/>
      <c r="AK66" s="51"/>
      <c r="AL66" s="51"/>
      <c r="AM66" s="26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</row>
    <row r="67" spans="30:73" x14ac:dyDescent="0.2">
      <c r="AD67" s="51"/>
      <c r="AE67" s="26"/>
      <c r="AF67" s="19"/>
      <c r="AG67" s="26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</row>
    <row r="68" spans="30:73" x14ac:dyDescent="0.2"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26"/>
      <c r="BO68" s="51"/>
      <c r="BP68" s="51"/>
      <c r="BQ68" s="51"/>
      <c r="BR68" s="51"/>
      <c r="BS68" s="51"/>
      <c r="BT68" s="51"/>
      <c r="BU68" s="51"/>
    </row>
    <row r="69" spans="30:73" x14ac:dyDescent="0.2">
      <c r="AD69" s="51"/>
      <c r="AE69" s="51"/>
      <c r="AF69" s="51"/>
      <c r="AG69" s="51"/>
      <c r="AH69" s="51"/>
      <c r="AI69" s="51"/>
      <c r="AJ69" s="51"/>
      <c r="AK69" s="51"/>
      <c r="AL69" s="51"/>
      <c r="AM69" s="20"/>
      <c r="AN69" s="20"/>
      <c r="AO69" s="51"/>
      <c r="AP69" s="51"/>
      <c r="AQ69" s="51"/>
      <c r="AR69" s="51"/>
      <c r="AS69" s="20"/>
      <c r="AT69" s="20"/>
      <c r="AU69" s="51"/>
      <c r="AV69" s="51"/>
      <c r="AW69" s="51"/>
      <c r="AX69" s="51"/>
      <c r="AY69" s="20"/>
      <c r="AZ69" s="20"/>
      <c r="BA69" s="51"/>
      <c r="BB69" s="51"/>
      <c r="BC69" s="51"/>
      <c r="BD69" s="51"/>
      <c r="BE69" s="20"/>
      <c r="BF69" s="20"/>
      <c r="BG69" s="51"/>
      <c r="BH69" s="51"/>
      <c r="BI69" s="51"/>
      <c r="BJ69" s="51"/>
      <c r="BK69" s="20"/>
      <c r="BL69" s="20"/>
      <c r="BM69" s="51"/>
      <c r="BN69" s="51"/>
      <c r="BO69" s="51"/>
      <c r="BP69" s="51"/>
      <c r="BQ69" s="51"/>
      <c r="BR69" s="51"/>
      <c r="BS69" s="51"/>
      <c r="BT69" s="51"/>
      <c r="BU69" s="51"/>
    </row>
    <row r="70" spans="30:73" x14ac:dyDescent="0.2"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</row>
    <row r="71" spans="30:73" x14ac:dyDescent="0.2">
      <c r="AD71" s="51"/>
      <c r="AE71" s="51"/>
      <c r="AF71" s="51"/>
      <c r="AG71" s="51"/>
      <c r="AH71" s="51"/>
      <c r="AI71" s="51"/>
      <c r="AJ71" s="51"/>
      <c r="AK71" s="51"/>
      <c r="AL71" s="123"/>
      <c r="AM71" s="51"/>
      <c r="AN71" s="26"/>
      <c r="AO71" s="51"/>
      <c r="AP71" s="20"/>
      <c r="AQ71" s="51"/>
      <c r="AR71" s="123"/>
      <c r="AS71" s="51"/>
      <c r="AT71" s="26"/>
      <c r="AU71" s="51"/>
      <c r="AV71" s="20"/>
      <c r="AW71" s="51"/>
      <c r="AX71" s="123"/>
      <c r="AY71" s="51"/>
      <c r="AZ71" s="26"/>
      <c r="BA71" s="51"/>
      <c r="BB71" s="20"/>
      <c r="BC71" s="51"/>
      <c r="BD71" s="123"/>
      <c r="BE71" s="51"/>
      <c r="BF71" s="26"/>
      <c r="BG71" s="51"/>
      <c r="BH71" s="20"/>
      <c r="BI71" s="51"/>
      <c r="BJ71" s="123"/>
      <c r="BK71" s="51"/>
      <c r="BL71" s="26"/>
      <c r="BM71" s="51"/>
      <c r="BN71" s="20"/>
      <c r="BO71" s="51"/>
      <c r="BP71" s="51"/>
      <c r="BQ71" s="51"/>
      <c r="BR71" s="51"/>
      <c r="BS71" s="51"/>
      <c r="BT71" s="51"/>
      <c r="BU71" s="51"/>
    </row>
    <row r="72" spans="30:73" x14ac:dyDescent="0.2"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26"/>
      <c r="AO72" s="51"/>
      <c r="AP72" s="26"/>
      <c r="AQ72" s="51"/>
      <c r="AR72" s="51"/>
      <c r="AS72" s="51"/>
      <c r="AT72" s="26"/>
      <c r="AU72" s="51"/>
      <c r="AV72" s="26"/>
      <c r="AW72" s="51"/>
      <c r="AX72" s="51"/>
      <c r="AY72" s="51"/>
      <c r="AZ72" s="26"/>
      <c r="BA72" s="51"/>
      <c r="BB72" s="26"/>
      <c r="BC72" s="51"/>
      <c r="BD72" s="51"/>
      <c r="BE72" s="51"/>
      <c r="BF72" s="26"/>
      <c r="BG72" s="51"/>
      <c r="BH72" s="26"/>
      <c r="BI72" s="51"/>
      <c r="BJ72" s="51"/>
      <c r="BK72" s="51"/>
      <c r="BL72" s="26"/>
      <c r="BM72" s="51"/>
      <c r="BN72" s="26"/>
      <c r="BO72" s="51"/>
      <c r="BP72" s="51"/>
      <c r="BQ72" s="51"/>
      <c r="BR72" s="51"/>
      <c r="BS72" s="51"/>
      <c r="BT72" s="51"/>
      <c r="BU72" s="51"/>
    </row>
    <row r="73" spans="30:73" x14ac:dyDescent="0.2"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19"/>
      <c r="AO73" s="51"/>
      <c r="AP73" s="51"/>
      <c r="AQ73" s="51"/>
      <c r="AR73" s="51"/>
      <c r="AS73" s="51"/>
      <c r="AT73" s="19"/>
      <c r="AU73" s="51"/>
      <c r="AV73" s="51"/>
      <c r="AW73" s="51"/>
      <c r="AX73" s="51"/>
      <c r="AY73" s="51"/>
      <c r="AZ73" s="19"/>
      <c r="BA73" s="51"/>
      <c r="BB73" s="51"/>
      <c r="BC73" s="51"/>
      <c r="BD73" s="51"/>
      <c r="BE73" s="51"/>
      <c r="BF73" s="19"/>
      <c r="BG73" s="51"/>
      <c r="BH73" s="51"/>
      <c r="BI73" s="51"/>
      <c r="BJ73" s="51"/>
      <c r="BK73" s="51"/>
      <c r="BL73" s="19"/>
      <c r="BM73" s="51"/>
      <c r="BN73" s="51"/>
      <c r="BO73" s="51"/>
      <c r="BP73" s="51"/>
      <c r="BQ73" s="51"/>
      <c r="BR73" s="51"/>
      <c r="BS73" s="51"/>
      <c r="BT73" s="51"/>
      <c r="BU73" s="51"/>
    </row>
    <row r="74" spans="30:73" x14ac:dyDescent="0.2">
      <c r="AD74" s="51"/>
      <c r="AE74" s="51"/>
      <c r="AF74" s="51"/>
      <c r="AG74" s="51"/>
      <c r="AH74" s="51"/>
      <c r="AI74" s="51"/>
      <c r="AJ74" s="51"/>
      <c r="AK74" s="51"/>
      <c r="AL74" s="20"/>
      <c r="AM74" s="51"/>
      <c r="AN74" s="19"/>
      <c r="AO74" s="51"/>
      <c r="AP74" s="51"/>
      <c r="AQ74" s="51"/>
      <c r="AR74" s="20"/>
      <c r="AS74" s="51"/>
      <c r="AT74" s="19"/>
      <c r="AU74" s="51"/>
      <c r="AV74" s="51"/>
      <c r="AW74" s="51"/>
      <c r="AX74" s="20"/>
      <c r="AY74" s="51"/>
      <c r="AZ74" s="19"/>
      <c r="BA74" s="51"/>
      <c r="BB74" s="51"/>
      <c r="BC74" s="51"/>
      <c r="BD74" s="20"/>
      <c r="BE74" s="51"/>
      <c r="BF74" s="19"/>
      <c r="BG74" s="51"/>
      <c r="BH74" s="51"/>
      <c r="BI74" s="51"/>
      <c r="BJ74" s="20"/>
      <c r="BK74" s="51"/>
      <c r="BL74" s="19"/>
      <c r="BM74" s="51"/>
      <c r="BN74" s="51"/>
      <c r="BO74" s="51"/>
      <c r="BP74" s="51"/>
      <c r="BQ74" s="51"/>
      <c r="BR74" s="51"/>
      <c r="BS74" s="51"/>
      <c r="BT74" s="51"/>
      <c r="BU74" s="51"/>
    </row>
    <row r="75" spans="30:73" x14ac:dyDescent="0.2">
      <c r="AD75" s="51"/>
      <c r="AE75" s="51"/>
      <c r="AF75" s="51"/>
      <c r="AG75" s="51"/>
      <c r="AH75" s="51"/>
      <c r="AI75" s="51"/>
      <c r="AJ75" s="51"/>
      <c r="AK75" s="51"/>
      <c r="AL75" s="26"/>
      <c r="AM75" s="51"/>
      <c r="AN75" s="19"/>
      <c r="AO75" s="51"/>
      <c r="AP75" s="51"/>
      <c r="AQ75" s="51"/>
      <c r="AR75" s="26"/>
      <c r="AS75" s="51"/>
      <c r="AT75" s="19"/>
      <c r="AU75" s="51"/>
      <c r="AV75" s="51"/>
      <c r="AW75" s="51"/>
      <c r="AX75" s="26"/>
      <c r="AY75" s="51"/>
      <c r="AZ75" s="19"/>
      <c r="BA75" s="51"/>
      <c r="BB75" s="51"/>
      <c r="BC75" s="51"/>
      <c r="BD75" s="26"/>
      <c r="BE75" s="51"/>
      <c r="BF75" s="19"/>
      <c r="BG75" s="51"/>
      <c r="BH75" s="51"/>
      <c r="BI75" s="51"/>
      <c r="BJ75" s="26"/>
      <c r="BK75" s="51"/>
      <c r="BL75" s="19"/>
      <c r="BM75" s="51"/>
      <c r="BN75" s="51"/>
      <c r="BO75" s="51"/>
      <c r="BP75" s="51"/>
      <c r="BQ75" s="51"/>
      <c r="BR75" s="51"/>
      <c r="BS75" s="51"/>
      <c r="BT75" s="51"/>
      <c r="BU75" s="51"/>
    </row>
    <row r="76" spans="30:73" x14ac:dyDescent="0.2">
      <c r="AD76" s="51"/>
      <c r="AE76" s="51"/>
      <c r="AF76" s="51"/>
      <c r="AG76" s="51"/>
      <c r="AH76" s="51"/>
      <c r="AI76" s="51"/>
      <c r="AJ76" s="51"/>
      <c r="AK76" s="26"/>
      <c r="AL76" s="20"/>
      <c r="AM76" s="26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</row>
    <row r="77" spans="30:73" x14ac:dyDescent="0.2">
      <c r="AD77" s="51"/>
      <c r="AE77" s="51"/>
      <c r="AF77" s="51"/>
      <c r="AG77" s="51"/>
      <c r="AH77" s="51"/>
      <c r="AI77" s="51"/>
      <c r="AJ77" s="51"/>
      <c r="AK77" s="26"/>
      <c r="AL77" s="26"/>
      <c r="AM77" s="26"/>
      <c r="AN77" s="51"/>
      <c r="AO77" s="51"/>
      <c r="AP77" s="51"/>
      <c r="AQ77" s="51"/>
      <c r="AR77" s="51"/>
      <c r="AS77" s="26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</row>
    <row r="78" spans="30:73" x14ac:dyDescent="0.2">
      <c r="AD78" s="51"/>
      <c r="AE78" s="51"/>
      <c r="AF78" s="51"/>
      <c r="AG78" s="51"/>
      <c r="AH78" s="51"/>
      <c r="AI78" s="51"/>
      <c r="AJ78" s="51"/>
      <c r="AK78" s="26"/>
      <c r="AL78" s="19"/>
      <c r="AM78" s="26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</row>
    <row r="79" spans="30:73" x14ac:dyDescent="0.2"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26"/>
      <c r="BU79" s="51"/>
    </row>
    <row r="80" spans="30:73" x14ac:dyDescent="0.2"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20"/>
      <c r="AT80" s="20"/>
      <c r="AU80" s="51"/>
      <c r="AV80" s="51"/>
      <c r="AW80" s="51"/>
      <c r="AX80" s="51"/>
      <c r="AY80" s="20"/>
      <c r="AZ80" s="20"/>
      <c r="BA80" s="51"/>
      <c r="BB80" s="51"/>
      <c r="BC80" s="51"/>
      <c r="BD80" s="51"/>
      <c r="BE80" s="20"/>
      <c r="BF80" s="20"/>
      <c r="BG80" s="51"/>
      <c r="BH80" s="51"/>
      <c r="BI80" s="51"/>
      <c r="BJ80" s="51"/>
      <c r="BK80" s="20"/>
      <c r="BL80" s="20"/>
      <c r="BM80" s="51"/>
      <c r="BN80" s="51"/>
      <c r="BO80" s="51"/>
      <c r="BP80" s="51"/>
      <c r="BQ80" s="20"/>
      <c r="BR80" s="20"/>
      <c r="BS80" s="51"/>
      <c r="BT80" s="51"/>
      <c r="BU80" s="51"/>
    </row>
    <row r="81" spans="7:79" x14ac:dyDescent="0.2"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</row>
    <row r="82" spans="7:79" x14ac:dyDescent="0.2"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123"/>
      <c r="AS82" s="51"/>
      <c r="AT82" s="26"/>
      <c r="AU82" s="51"/>
      <c r="AV82" s="20"/>
      <c r="AW82" s="51"/>
      <c r="AX82" s="123"/>
      <c r="AY82" s="51"/>
      <c r="AZ82" s="26"/>
      <c r="BA82" s="51"/>
      <c r="BB82" s="20"/>
      <c r="BC82" s="51"/>
      <c r="BD82" s="123"/>
      <c r="BE82" s="51"/>
      <c r="BF82" s="26"/>
      <c r="BG82" s="51"/>
      <c r="BH82" s="20"/>
      <c r="BI82" s="51"/>
      <c r="BJ82" s="123"/>
      <c r="BK82" s="51"/>
      <c r="BL82" s="26"/>
      <c r="BM82" s="51"/>
      <c r="BN82" s="20"/>
      <c r="BO82" s="51"/>
      <c r="BP82" s="123"/>
      <c r="BQ82" s="51"/>
      <c r="BR82" s="26"/>
      <c r="BS82" s="51"/>
      <c r="BT82" s="20"/>
      <c r="BU82" s="51"/>
    </row>
    <row r="83" spans="7:79" x14ac:dyDescent="0.2"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26"/>
      <c r="AU83" s="51"/>
      <c r="AV83" s="26"/>
      <c r="AW83" s="51"/>
      <c r="AX83" s="51"/>
      <c r="AY83" s="51"/>
      <c r="AZ83" s="26"/>
      <c r="BA83" s="51"/>
      <c r="BB83" s="26"/>
      <c r="BC83" s="51"/>
      <c r="BD83" s="51"/>
      <c r="BE83" s="51"/>
      <c r="BF83" s="26"/>
      <c r="BG83" s="51"/>
      <c r="BH83" s="26"/>
      <c r="BI83" s="51"/>
      <c r="BJ83" s="51"/>
      <c r="BK83" s="51"/>
      <c r="BL83" s="26"/>
      <c r="BM83" s="51"/>
      <c r="BN83" s="26"/>
      <c r="BO83" s="51"/>
      <c r="BP83" s="51"/>
      <c r="BQ83" s="51"/>
      <c r="BR83" s="26"/>
      <c r="BS83" s="51"/>
      <c r="BT83" s="26"/>
      <c r="BU83" s="51"/>
    </row>
    <row r="84" spans="7:79" x14ac:dyDescent="0.2"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19"/>
      <c r="AU84" s="51"/>
      <c r="AV84" s="51"/>
      <c r="AW84" s="51"/>
      <c r="AX84" s="51"/>
      <c r="AY84" s="51"/>
      <c r="AZ84" s="19"/>
      <c r="BA84" s="51"/>
      <c r="BB84" s="51"/>
      <c r="BC84" s="51"/>
      <c r="BD84" s="51"/>
      <c r="BE84" s="51"/>
      <c r="BF84" s="19"/>
      <c r="BG84" s="51"/>
      <c r="BH84" s="51"/>
      <c r="BI84" s="51"/>
      <c r="BJ84" s="51"/>
      <c r="BK84" s="51"/>
      <c r="BL84" s="19"/>
      <c r="BM84" s="51"/>
      <c r="BN84" s="51"/>
      <c r="BO84" s="51"/>
      <c r="BP84" s="51"/>
      <c r="BQ84" s="51"/>
      <c r="BR84" s="19"/>
      <c r="BS84" s="51"/>
      <c r="BT84" s="51"/>
      <c r="BU84" s="51"/>
    </row>
    <row r="85" spans="7:79" x14ac:dyDescent="0.2"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20"/>
      <c r="AS85" s="51"/>
      <c r="AT85" s="19"/>
      <c r="AU85" s="51"/>
      <c r="AV85" s="51"/>
      <c r="AW85" s="51"/>
      <c r="AX85" s="20"/>
      <c r="AY85" s="51"/>
      <c r="AZ85" s="19"/>
      <c r="BA85" s="51"/>
      <c r="BB85" s="51"/>
      <c r="BC85" s="51"/>
      <c r="BD85" s="20"/>
      <c r="BE85" s="51"/>
      <c r="BF85" s="19"/>
      <c r="BG85" s="51"/>
      <c r="BH85" s="51"/>
      <c r="BI85" s="51"/>
      <c r="BJ85" s="20"/>
      <c r="BK85" s="51"/>
      <c r="BL85" s="19"/>
      <c r="BM85" s="51"/>
      <c r="BN85" s="51"/>
      <c r="BO85" s="51"/>
      <c r="BP85" s="20"/>
      <c r="BQ85" s="51"/>
      <c r="BR85" s="19"/>
      <c r="BS85" s="51"/>
      <c r="BT85" s="51"/>
      <c r="BU85" s="51"/>
    </row>
    <row r="86" spans="7:79" x14ac:dyDescent="0.2"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26"/>
      <c r="AS86" s="51"/>
      <c r="AT86" s="19"/>
      <c r="AU86" s="51"/>
      <c r="AV86" s="51"/>
      <c r="AW86" s="51"/>
      <c r="AX86" s="26"/>
      <c r="AY86" s="51"/>
      <c r="AZ86" s="19"/>
      <c r="BA86" s="51"/>
      <c r="BB86" s="51"/>
      <c r="BC86" s="51"/>
      <c r="BD86" s="26"/>
      <c r="BE86" s="51"/>
      <c r="BF86" s="19"/>
      <c r="BG86" s="51"/>
      <c r="BH86" s="51"/>
      <c r="BI86" s="51"/>
      <c r="BJ86" s="26"/>
      <c r="BK86" s="51"/>
      <c r="BL86" s="19"/>
      <c r="BM86" s="51"/>
      <c r="BN86" s="51"/>
      <c r="BO86" s="51"/>
      <c r="BP86" s="26"/>
      <c r="BQ86" s="51"/>
      <c r="BR86" s="19"/>
      <c r="BS86" s="51"/>
      <c r="BT86" s="51"/>
      <c r="BU86" s="51"/>
      <c r="BV86" s="51"/>
      <c r="BW86" s="51"/>
      <c r="BX86" s="51"/>
      <c r="BY86" s="51"/>
      <c r="BZ86" s="51"/>
      <c r="CA86" s="51"/>
    </row>
    <row r="87" spans="7:79" x14ac:dyDescent="0.2"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</row>
    <row r="88" spans="7:79" x14ac:dyDescent="0.2"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26"/>
      <c r="AR88" s="20"/>
      <c r="AS88" s="26"/>
      <c r="AT88" s="51"/>
      <c r="AU88" s="51"/>
      <c r="AV88" s="51"/>
      <c r="AW88" s="51"/>
      <c r="AX88" s="51"/>
      <c r="AY88" s="26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</row>
    <row r="89" spans="7:79" x14ac:dyDescent="0.2"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26"/>
      <c r="AR89" s="26"/>
      <c r="AS89" s="26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</row>
    <row r="90" spans="7:79" x14ac:dyDescent="0.2"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26"/>
      <c r="AR90" s="19"/>
      <c r="AS90" s="26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26"/>
      <c r="CA90" s="51"/>
    </row>
    <row r="91" spans="7:79" x14ac:dyDescent="0.2"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20"/>
      <c r="AZ91" s="20"/>
      <c r="BA91" s="51"/>
      <c r="BB91" s="51"/>
      <c r="BC91" s="51"/>
      <c r="BD91" s="51"/>
      <c r="BE91" s="20"/>
      <c r="BF91" s="20"/>
      <c r="BG91" s="51"/>
      <c r="BH91" s="51"/>
      <c r="BI91" s="51"/>
      <c r="BJ91" s="51"/>
      <c r="BK91" s="20"/>
      <c r="BL91" s="20"/>
      <c r="BM91" s="51"/>
      <c r="BN91" s="51"/>
      <c r="BO91" s="51"/>
      <c r="BP91" s="51"/>
      <c r="BQ91" s="20"/>
      <c r="BR91" s="20"/>
      <c r="BS91" s="51"/>
      <c r="BT91" s="51"/>
      <c r="BU91" s="51"/>
      <c r="BV91" s="51"/>
      <c r="BW91" s="20"/>
      <c r="BX91" s="20"/>
      <c r="BY91" s="51"/>
      <c r="BZ91" s="51"/>
      <c r="CA91" s="51"/>
    </row>
    <row r="92" spans="7:79" x14ac:dyDescent="0.2"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</row>
    <row r="93" spans="7:79" x14ac:dyDescent="0.2"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123"/>
      <c r="AY93" s="51"/>
      <c r="AZ93" s="26"/>
      <c r="BA93" s="51"/>
      <c r="BB93" s="20"/>
      <c r="BC93" s="51"/>
      <c r="BD93" s="123"/>
      <c r="BE93" s="51"/>
      <c r="BF93" s="26"/>
      <c r="BG93" s="51"/>
      <c r="BH93" s="20"/>
      <c r="BI93" s="51"/>
      <c r="BJ93" s="123"/>
      <c r="BK93" s="51"/>
      <c r="BL93" s="26"/>
      <c r="BM93" s="51"/>
      <c r="BN93" s="20"/>
      <c r="BO93" s="51"/>
      <c r="BP93" s="123"/>
      <c r="BQ93" s="51"/>
      <c r="BR93" s="26"/>
      <c r="BS93" s="51"/>
      <c r="BT93" s="20"/>
      <c r="BU93" s="51"/>
      <c r="BV93" s="123"/>
      <c r="BW93" s="51"/>
      <c r="BX93" s="26"/>
      <c r="BY93" s="51"/>
      <c r="BZ93" s="20"/>
      <c r="CA93" s="51"/>
    </row>
    <row r="94" spans="7:79" x14ac:dyDescent="0.2"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26"/>
      <c r="BA94" s="51"/>
      <c r="BB94" s="26"/>
      <c r="BC94" s="51"/>
      <c r="BD94" s="51"/>
      <c r="BE94" s="51"/>
      <c r="BF94" s="26"/>
      <c r="BG94" s="51"/>
      <c r="BH94" s="26"/>
      <c r="BI94" s="51"/>
      <c r="BJ94" s="51"/>
      <c r="BK94" s="51"/>
      <c r="BL94" s="26"/>
      <c r="BM94" s="51"/>
      <c r="BN94" s="26"/>
      <c r="BO94" s="51"/>
      <c r="BP94" s="51"/>
      <c r="BQ94" s="51"/>
      <c r="BR94" s="26"/>
      <c r="BS94" s="51"/>
      <c r="BT94" s="26"/>
      <c r="BU94" s="51"/>
      <c r="BV94" s="51"/>
      <c r="BW94" s="51"/>
      <c r="BX94" s="26"/>
      <c r="BY94" s="51"/>
      <c r="BZ94" s="26"/>
      <c r="CA94" s="51"/>
    </row>
    <row r="95" spans="7:79" x14ac:dyDescent="0.2"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19"/>
      <c r="BA95" s="51"/>
      <c r="BB95" s="51"/>
      <c r="BC95" s="51"/>
      <c r="BD95" s="51"/>
      <c r="BE95" s="51"/>
      <c r="BF95" s="19"/>
      <c r="BG95" s="51"/>
      <c r="BH95" s="51"/>
      <c r="BI95" s="51"/>
      <c r="BJ95" s="51"/>
      <c r="BK95" s="51"/>
      <c r="BL95" s="19"/>
      <c r="BM95" s="51"/>
      <c r="BN95" s="51"/>
      <c r="BO95" s="51"/>
      <c r="BP95" s="51"/>
      <c r="BQ95" s="51"/>
      <c r="BR95" s="19"/>
      <c r="BS95" s="51"/>
      <c r="BT95" s="51"/>
      <c r="BU95" s="51"/>
      <c r="BV95" s="51"/>
      <c r="BW95" s="51"/>
      <c r="BX95" s="19"/>
      <c r="BY95" s="51"/>
      <c r="BZ95" s="51"/>
      <c r="CA95" s="51"/>
    </row>
    <row r="96" spans="7:79" x14ac:dyDescent="0.2"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20"/>
      <c r="AY96" s="51"/>
      <c r="AZ96" s="19"/>
      <c r="BA96" s="51"/>
      <c r="BB96" s="51"/>
      <c r="BC96" s="51"/>
      <c r="BD96" s="20"/>
      <c r="BE96" s="51"/>
      <c r="BF96" s="19"/>
      <c r="BG96" s="51"/>
      <c r="BH96" s="51"/>
      <c r="BI96" s="51"/>
      <c r="BJ96" s="20"/>
      <c r="BK96" s="51"/>
      <c r="BL96" s="19"/>
      <c r="BM96" s="51"/>
      <c r="BN96" s="51"/>
      <c r="BO96" s="51"/>
      <c r="BP96" s="20"/>
      <c r="BQ96" s="51"/>
      <c r="BR96" s="19"/>
      <c r="BS96" s="51"/>
      <c r="BT96" s="51"/>
      <c r="BU96" s="51"/>
      <c r="BV96" s="20"/>
      <c r="BW96" s="51"/>
      <c r="BX96" s="19"/>
      <c r="BY96" s="51"/>
      <c r="BZ96" s="51"/>
      <c r="CA96" s="51"/>
    </row>
    <row r="97" spans="7:84" x14ac:dyDescent="0.2"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26"/>
      <c r="AY97" s="51"/>
      <c r="AZ97" s="19"/>
      <c r="BA97" s="51"/>
      <c r="BB97" s="51"/>
      <c r="BC97" s="51"/>
      <c r="BD97" s="26"/>
      <c r="BE97" s="51"/>
      <c r="BF97" s="19"/>
      <c r="BG97" s="51"/>
      <c r="BH97" s="51"/>
      <c r="BI97" s="51"/>
      <c r="BJ97" s="26"/>
      <c r="BK97" s="51"/>
      <c r="BL97" s="19"/>
      <c r="BM97" s="51"/>
      <c r="BN97" s="51"/>
      <c r="BO97" s="51"/>
      <c r="BP97" s="26"/>
      <c r="BQ97" s="51"/>
      <c r="BR97" s="19"/>
      <c r="BS97" s="51"/>
      <c r="BT97" s="51"/>
      <c r="BU97" s="51"/>
      <c r="BV97" s="26"/>
      <c r="BW97" s="51"/>
      <c r="BX97" s="19"/>
      <c r="BY97" s="51"/>
      <c r="BZ97" s="51"/>
      <c r="CA97" s="51"/>
    </row>
    <row r="98" spans="7:84" x14ac:dyDescent="0.2"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</row>
    <row r="99" spans="7:84" x14ac:dyDescent="0.2"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26"/>
      <c r="AX99" s="20"/>
      <c r="AY99" s="26"/>
      <c r="AZ99" s="20"/>
      <c r="BA99" s="51"/>
      <c r="BB99" s="51"/>
      <c r="BC99" s="51"/>
      <c r="BD99" s="51"/>
      <c r="BE99" s="51"/>
      <c r="BF99" s="20"/>
      <c r="BG99" s="51"/>
      <c r="BH99" s="51"/>
      <c r="BI99" s="51"/>
      <c r="BJ99" s="51"/>
      <c r="BK99" s="51"/>
      <c r="BL99" s="20"/>
      <c r="BM99" s="51"/>
      <c r="BN99" s="51"/>
      <c r="BO99" s="51"/>
      <c r="BP99" s="51"/>
      <c r="BQ99" s="51"/>
      <c r="BR99" s="20"/>
      <c r="BS99" s="51"/>
      <c r="BT99" s="51"/>
      <c r="BU99" s="51"/>
      <c r="BV99" s="51"/>
      <c r="BW99" s="51"/>
      <c r="BX99" s="20"/>
      <c r="BY99" s="51"/>
      <c r="BZ99" s="51"/>
      <c r="CA99" s="51"/>
    </row>
    <row r="100" spans="7:84" x14ac:dyDescent="0.2"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26"/>
      <c r="AX100" s="26"/>
      <c r="AY100" s="26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</row>
    <row r="101" spans="7:84" x14ac:dyDescent="0.2">
      <c r="G101" s="51"/>
      <c r="H101" s="26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26"/>
      <c r="AX101" s="19"/>
      <c r="AY101" s="26"/>
      <c r="AZ101" s="51"/>
      <c r="BA101" s="51"/>
      <c r="BB101" s="51"/>
      <c r="BC101" s="51"/>
      <c r="BD101" s="51"/>
      <c r="BE101" s="20"/>
      <c r="BF101" s="20"/>
      <c r="BG101" s="51"/>
      <c r="BH101" s="51"/>
      <c r="BI101" s="51"/>
      <c r="BJ101" s="51"/>
      <c r="BK101" s="20"/>
      <c r="BL101" s="20"/>
      <c r="BM101" s="51"/>
      <c r="BN101" s="51"/>
      <c r="BO101" s="51"/>
      <c r="BP101" s="51"/>
      <c r="BQ101" s="20"/>
      <c r="BR101" s="20"/>
      <c r="BS101" s="51"/>
      <c r="BT101" s="51"/>
      <c r="BU101" s="51"/>
      <c r="BV101" s="51"/>
      <c r="BW101" s="20"/>
      <c r="BX101" s="20"/>
      <c r="BY101" s="51"/>
      <c r="BZ101" s="51"/>
      <c r="CA101" s="51"/>
      <c r="CB101" s="51"/>
      <c r="CC101" s="20"/>
      <c r="CD101" s="20"/>
      <c r="CE101" s="51"/>
      <c r="CF101" s="51"/>
    </row>
    <row r="102" spans="7:84" x14ac:dyDescent="0.2">
      <c r="G102" s="51"/>
      <c r="H102" s="20"/>
      <c r="I102" s="51"/>
      <c r="J102" s="51"/>
      <c r="K102" s="51"/>
      <c r="L102" s="51"/>
      <c r="M102" s="51"/>
      <c r="N102" s="20"/>
      <c r="O102" s="51"/>
      <c r="P102" s="51"/>
      <c r="Q102" s="51"/>
      <c r="R102" s="51"/>
      <c r="S102" s="51"/>
      <c r="T102" s="20"/>
      <c r="U102" s="51"/>
      <c r="V102" s="51"/>
      <c r="W102" s="51"/>
      <c r="X102" s="51"/>
      <c r="Y102" s="51"/>
      <c r="Z102" s="20"/>
      <c r="AA102" s="51"/>
      <c r="AB102" s="51"/>
      <c r="AC102" s="51"/>
      <c r="AD102" s="51"/>
      <c r="AE102" s="51"/>
      <c r="AF102" s="20"/>
      <c r="AG102" s="51"/>
      <c r="AH102" s="51"/>
      <c r="AI102" s="51"/>
      <c r="AJ102" s="51"/>
      <c r="AK102" s="51"/>
      <c r="AL102" s="20"/>
      <c r="AM102" s="51"/>
      <c r="AN102" s="51"/>
      <c r="AO102" s="51"/>
      <c r="AP102" s="51"/>
      <c r="AQ102" s="51"/>
      <c r="AR102" s="20"/>
      <c r="AS102" s="51"/>
      <c r="AT102" s="51"/>
      <c r="AU102" s="51"/>
      <c r="AV102" s="51"/>
      <c r="AW102" s="51"/>
      <c r="AX102" s="20"/>
      <c r="AY102" s="51"/>
      <c r="AZ102" s="20"/>
      <c r="BA102" s="51"/>
      <c r="BB102" s="51"/>
      <c r="BC102" s="51"/>
      <c r="BD102" s="51"/>
      <c r="BE102" s="51"/>
      <c r="BF102" s="20"/>
      <c r="BG102" s="51"/>
      <c r="BH102" s="51"/>
      <c r="BI102" s="51"/>
      <c r="BJ102" s="51"/>
      <c r="BK102" s="51"/>
      <c r="BL102" s="20"/>
      <c r="BM102" s="51"/>
      <c r="BN102" s="51"/>
      <c r="BO102" s="51"/>
      <c r="BP102" s="51"/>
      <c r="BQ102" s="51"/>
      <c r="BR102" s="20"/>
      <c r="BS102" s="51"/>
      <c r="BT102" s="51"/>
      <c r="BU102" s="51"/>
      <c r="BV102" s="51"/>
      <c r="BW102" s="51"/>
      <c r="BX102" s="20"/>
      <c r="BY102" s="51"/>
      <c r="BZ102" s="51"/>
      <c r="CA102" s="51"/>
      <c r="CB102" s="51"/>
      <c r="CC102" s="51"/>
      <c r="CD102" s="51"/>
      <c r="CE102" s="51"/>
      <c r="CF102" s="51"/>
    </row>
    <row r="103" spans="7:84" x14ac:dyDescent="0.2">
      <c r="G103" s="51"/>
      <c r="H103" s="26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123"/>
      <c r="BE103" s="51"/>
      <c r="BF103" s="26"/>
      <c r="BG103" s="51"/>
      <c r="BH103" s="20"/>
      <c r="BI103" s="51"/>
      <c r="BJ103" s="123"/>
      <c r="BK103" s="51"/>
      <c r="BL103" s="26"/>
      <c r="BM103" s="51"/>
      <c r="BN103" s="20"/>
      <c r="BO103" s="51"/>
      <c r="BP103" s="123"/>
      <c r="BQ103" s="51"/>
      <c r="BR103" s="26"/>
      <c r="BS103" s="51"/>
      <c r="BT103" s="20"/>
      <c r="BU103" s="51"/>
      <c r="BV103" s="123"/>
      <c r="BW103" s="51"/>
      <c r="BX103" s="26"/>
      <c r="BY103" s="51"/>
      <c r="BZ103" s="20"/>
      <c r="CA103" s="51"/>
      <c r="CB103" s="123"/>
      <c r="CC103" s="51"/>
      <c r="CD103" s="26"/>
      <c r="CE103" s="51"/>
      <c r="CF103" s="20"/>
    </row>
    <row r="104" spans="7:84" x14ac:dyDescent="0.2">
      <c r="G104" s="51"/>
      <c r="H104" s="20"/>
      <c r="I104" s="51"/>
      <c r="J104" s="51"/>
      <c r="K104" s="51"/>
      <c r="L104" s="51"/>
      <c r="M104" s="51"/>
      <c r="N104" s="20"/>
      <c r="O104" s="51"/>
      <c r="P104" s="51"/>
      <c r="Q104" s="51"/>
      <c r="R104" s="51"/>
      <c r="S104" s="51"/>
      <c r="T104" s="20"/>
      <c r="U104" s="51"/>
      <c r="V104" s="51"/>
      <c r="W104" s="51"/>
      <c r="X104" s="51"/>
      <c r="Y104" s="51"/>
      <c r="Z104" s="20"/>
      <c r="AA104" s="51"/>
      <c r="AB104" s="51"/>
      <c r="AC104" s="51"/>
      <c r="AD104" s="51"/>
      <c r="AE104" s="51"/>
      <c r="AF104" s="20"/>
      <c r="AG104" s="51"/>
      <c r="AH104" s="51"/>
      <c r="AI104" s="51"/>
      <c r="AJ104" s="51"/>
      <c r="AK104" s="51"/>
      <c r="AL104" s="20"/>
      <c r="AM104" s="51"/>
      <c r="AN104" s="51"/>
      <c r="AO104" s="51"/>
      <c r="AP104" s="51"/>
      <c r="AQ104" s="51"/>
      <c r="AR104" s="20"/>
      <c r="AS104" s="51"/>
      <c r="AT104" s="51"/>
      <c r="AU104" s="51"/>
      <c r="AV104" s="51"/>
      <c r="AW104" s="51"/>
      <c r="AX104" s="20"/>
      <c r="AY104" s="51"/>
      <c r="AZ104" s="51"/>
      <c r="BA104" s="51"/>
      <c r="BB104" s="51"/>
      <c r="BC104" s="51"/>
      <c r="BD104" s="51"/>
      <c r="BE104" s="51"/>
      <c r="BF104" s="26"/>
      <c r="BG104" s="51"/>
      <c r="BH104" s="26"/>
      <c r="BI104" s="51"/>
      <c r="BJ104" s="51"/>
      <c r="BK104" s="51"/>
      <c r="BL104" s="26"/>
      <c r="BM104" s="51"/>
      <c r="BN104" s="26"/>
      <c r="BO104" s="51"/>
      <c r="BP104" s="51"/>
      <c r="BQ104" s="51"/>
      <c r="BR104" s="26"/>
      <c r="BS104" s="51"/>
      <c r="BT104" s="26"/>
      <c r="BU104" s="51"/>
      <c r="BV104" s="51"/>
      <c r="BW104" s="51"/>
      <c r="BX104" s="26"/>
      <c r="BY104" s="51"/>
      <c r="BZ104" s="26"/>
      <c r="CA104" s="51"/>
      <c r="CB104" s="51"/>
      <c r="CC104" s="51"/>
      <c r="CD104" s="26"/>
      <c r="CE104" s="51"/>
      <c r="CF104" s="26"/>
    </row>
    <row r="105" spans="7:84" x14ac:dyDescent="0.2"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19"/>
      <c r="BG105" s="51"/>
      <c r="BH105" s="51"/>
      <c r="BI105" s="51"/>
      <c r="BJ105" s="51"/>
      <c r="BK105" s="51"/>
      <c r="BL105" s="19"/>
      <c r="BM105" s="51"/>
      <c r="BN105" s="51"/>
      <c r="BO105" s="51"/>
      <c r="BP105" s="51"/>
      <c r="BQ105" s="51"/>
      <c r="BR105" s="19"/>
      <c r="BS105" s="51"/>
      <c r="BT105" s="51"/>
      <c r="BU105" s="51"/>
      <c r="BV105" s="51"/>
      <c r="BW105" s="51"/>
      <c r="BX105" s="19"/>
      <c r="BY105" s="51"/>
      <c r="BZ105" s="51"/>
      <c r="CA105" s="51"/>
      <c r="CB105" s="51"/>
      <c r="CC105" s="51"/>
      <c r="CD105" s="19"/>
      <c r="CE105" s="51"/>
      <c r="CF105" s="51"/>
    </row>
    <row r="106" spans="7:84" x14ac:dyDescent="0.2"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20"/>
      <c r="BE106" s="51"/>
      <c r="BF106" s="19"/>
      <c r="BG106" s="51"/>
      <c r="BH106" s="51"/>
      <c r="BI106" s="51"/>
      <c r="BJ106" s="20"/>
      <c r="BK106" s="51"/>
      <c r="BL106" s="19"/>
      <c r="BM106" s="51"/>
      <c r="BN106" s="51"/>
      <c r="BO106" s="51"/>
      <c r="BP106" s="20"/>
      <c r="BQ106" s="51"/>
      <c r="BR106" s="19"/>
      <c r="BS106" s="51"/>
      <c r="BT106" s="51"/>
      <c r="BU106" s="51"/>
      <c r="BV106" s="20"/>
      <c r="BW106" s="51"/>
      <c r="BX106" s="19"/>
      <c r="BY106" s="51"/>
      <c r="BZ106" s="51"/>
      <c r="CA106" s="51"/>
      <c r="CB106" s="20"/>
      <c r="CC106" s="51"/>
      <c r="CD106" s="19"/>
      <c r="CE106" s="51"/>
      <c r="CF106" s="51"/>
    </row>
    <row r="107" spans="7:84" x14ac:dyDescent="0.2"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26"/>
      <c r="BE107" s="51"/>
      <c r="BF107" s="19"/>
      <c r="BG107" s="51"/>
      <c r="BH107" s="51"/>
      <c r="BI107" s="51"/>
      <c r="BJ107" s="26"/>
      <c r="BK107" s="51"/>
      <c r="BL107" s="19"/>
      <c r="BM107" s="51"/>
      <c r="BN107" s="51"/>
      <c r="BO107" s="51"/>
      <c r="BP107" s="26"/>
      <c r="BQ107" s="51"/>
      <c r="BR107" s="19"/>
      <c r="BS107" s="51"/>
      <c r="BT107" s="51"/>
      <c r="BU107" s="51"/>
      <c r="BV107" s="26"/>
      <c r="BW107" s="51"/>
      <c r="BX107" s="19"/>
      <c r="BY107" s="51"/>
      <c r="BZ107" s="51"/>
      <c r="CA107" s="51"/>
      <c r="CB107" s="26"/>
      <c r="CC107" s="51"/>
      <c r="CD107" s="19"/>
      <c r="CE107" s="51"/>
      <c r="CF107" s="5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/>
  <dimension ref="A1:BU97"/>
  <sheetViews>
    <sheetView zoomScale="75" zoomScaleNormal="75" workbookViewId="0">
      <selection activeCell="F39" sqref="F39"/>
    </sheetView>
  </sheetViews>
  <sheetFormatPr defaultRowHeight="12.75" x14ac:dyDescent="0.2"/>
  <cols>
    <col min="1" max="67" width="4.7109375" customWidth="1"/>
    <col min="68" max="75" width="9.140625" customWidth="1"/>
  </cols>
  <sheetData>
    <row r="1" spans="1:65" ht="12" customHeight="1" x14ac:dyDescent="0.2"/>
    <row r="2" spans="1:65" ht="12" customHeight="1" x14ac:dyDescent="0.2">
      <c r="C2" t="s">
        <v>77</v>
      </c>
      <c r="I2" t="s">
        <v>80</v>
      </c>
      <c r="O2" t="s">
        <v>82</v>
      </c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</row>
    <row r="3" spans="1:65" ht="12" customHeight="1" x14ac:dyDescent="0.2">
      <c r="C3" s="122">
        <f>B24</f>
        <v>0</v>
      </c>
      <c r="I3" s="122">
        <f>C34</f>
        <v>0</v>
      </c>
      <c r="O3" s="122">
        <f>I45</f>
        <v>0</v>
      </c>
      <c r="U3" s="22"/>
      <c r="V3" s="70"/>
      <c r="W3" s="70"/>
      <c r="X3" s="70"/>
      <c r="Y3" s="70"/>
      <c r="Z3" s="70"/>
      <c r="AA3" s="22"/>
      <c r="AB3" s="70"/>
      <c r="AC3" s="70"/>
      <c r="AD3" s="70"/>
      <c r="AE3" s="70"/>
      <c r="AF3" s="70"/>
      <c r="AG3" s="22"/>
      <c r="AH3" s="70"/>
      <c r="AI3" s="70"/>
      <c r="AJ3" s="70"/>
      <c r="AK3" s="70"/>
      <c r="AL3" s="70"/>
      <c r="AM3" s="22"/>
    </row>
    <row r="4" spans="1:65" ht="12" customHeight="1" x14ac:dyDescent="0.2">
      <c r="A4" s="70"/>
      <c r="B4" s="70"/>
      <c r="C4" s="22"/>
      <c r="D4" s="70"/>
      <c r="E4" s="70"/>
      <c r="F4" s="70"/>
      <c r="G4" s="70"/>
      <c r="H4" s="70"/>
      <c r="I4" s="22"/>
      <c r="J4" s="70"/>
      <c r="K4" s="70"/>
      <c r="L4" s="70"/>
      <c r="M4" s="70"/>
      <c r="N4" s="70"/>
      <c r="O4" s="22"/>
      <c r="U4" s="22"/>
      <c r="V4" s="70"/>
      <c r="W4" s="70"/>
      <c r="X4" s="70"/>
      <c r="Y4" s="70"/>
      <c r="Z4" s="70"/>
      <c r="AA4" s="22"/>
      <c r="AB4" s="70"/>
      <c r="AC4" s="70"/>
      <c r="AD4" s="70"/>
      <c r="AE4" s="70"/>
      <c r="AF4" s="70"/>
      <c r="AG4" s="22"/>
      <c r="AH4" s="70"/>
      <c r="AI4" s="70"/>
      <c r="AJ4" s="70"/>
      <c r="AK4" s="70"/>
      <c r="AL4" s="70"/>
      <c r="AM4" s="22"/>
    </row>
    <row r="5" spans="1:65" ht="12" customHeight="1" x14ac:dyDescent="0.2">
      <c r="A5" s="70"/>
      <c r="B5" s="70"/>
      <c r="C5" s="22"/>
      <c r="D5" s="70"/>
      <c r="E5" s="70"/>
      <c r="F5" s="70"/>
      <c r="G5" s="70"/>
      <c r="H5" s="70"/>
      <c r="I5" s="22"/>
      <c r="J5" s="70"/>
      <c r="K5" t="s">
        <v>94</v>
      </c>
      <c r="Q5" t="s">
        <v>83</v>
      </c>
      <c r="W5" t="s">
        <v>84</v>
      </c>
      <c r="AC5" t="s">
        <v>85</v>
      </c>
      <c r="AI5" t="s">
        <v>86</v>
      </c>
      <c r="AO5" s="70"/>
      <c r="AP5" s="70"/>
      <c r="AQ5" s="70"/>
      <c r="AR5" s="70"/>
      <c r="AS5" s="70"/>
      <c r="AT5" s="70"/>
      <c r="AU5" s="70"/>
    </row>
    <row r="6" spans="1:65" ht="12" customHeight="1" x14ac:dyDescent="0.2">
      <c r="A6" s="70"/>
      <c r="B6" s="70"/>
      <c r="C6" s="22"/>
      <c r="D6" s="70"/>
      <c r="E6" s="70"/>
      <c r="F6" s="70"/>
      <c r="G6" s="70"/>
      <c r="H6" s="70"/>
      <c r="I6" s="22"/>
      <c r="J6" s="70"/>
      <c r="K6" s="122">
        <f>K42</f>
        <v>1</v>
      </c>
      <c r="Q6" s="122">
        <f>Q42</f>
        <v>0</v>
      </c>
      <c r="W6" s="122">
        <f>W42</f>
        <v>0</v>
      </c>
      <c r="AC6" s="122">
        <f>AC42</f>
        <v>1</v>
      </c>
      <c r="AI6" s="122">
        <f>AI42</f>
        <v>1</v>
      </c>
      <c r="AO6" s="22"/>
      <c r="AP6" s="70"/>
      <c r="AQ6" s="70"/>
      <c r="AR6" s="70"/>
      <c r="AS6" s="70"/>
      <c r="AT6" s="70"/>
      <c r="AU6" s="22"/>
    </row>
    <row r="7" spans="1:65" ht="12" customHeight="1" x14ac:dyDescent="0.2"/>
    <row r="8" spans="1:65" ht="12" customHeight="1" x14ac:dyDescent="0.2">
      <c r="D8" s="70"/>
      <c r="E8" t="s">
        <v>178</v>
      </c>
      <c r="H8" s="51"/>
      <c r="I8" s="51"/>
      <c r="J8" s="51"/>
      <c r="K8" s="51" t="s">
        <v>177</v>
      </c>
      <c r="L8" s="51"/>
      <c r="P8" s="51"/>
      <c r="Q8" s="51" t="s">
        <v>176</v>
      </c>
      <c r="R8" s="51"/>
      <c r="S8" s="51"/>
      <c r="T8" s="51"/>
      <c r="W8" t="s">
        <v>175</v>
      </c>
      <c r="AB8" s="70"/>
      <c r="AC8" t="s">
        <v>174</v>
      </c>
      <c r="AI8" t="s">
        <v>173</v>
      </c>
      <c r="AO8" s="70"/>
      <c r="AP8" s="70"/>
      <c r="AQ8" s="70"/>
      <c r="AR8" s="70"/>
      <c r="AS8" s="70"/>
      <c r="AT8" s="70"/>
      <c r="AU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</row>
    <row r="9" spans="1:65" ht="12" customHeight="1" x14ac:dyDescent="0.2">
      <c r="A9" s="51"/>
      <c r="B9" s="51"/>
      <c r="C9" s="51"/>
      <c r="D9" s="22"/>
      <c r="E9" s="2">
        <v>0</v>
      </c>
      <c r="F9" s="51"/>
      <c r="G9" s="51"/>
      <c r="H9" s="51"/>
      <c r="I9" s="20"/>
      <c r="J9" s="20"/>
      <c r="K9" s="2">
        <v>0</v>
      </c>
      <c r="L9" s="51"/>
      <c r="M9" s="51"/>
      <c r="N9" s="26"/>
      <c r="O9" s="26"/>
      <c r="P9" s="26"/>
      <c r="Q9" s="2">
        <v>0</v>
      </c>
      <c r="R9" s="26"/>
      <c r="S9" s="51"/>
      <c r="T9" s="51"/>
      <c r="U9" s="51"/>
      <c r="V9" s="51"/>
      <c r="W9" s="2">
        <v>0</v>
      </c>
      <c r="X9" s="51"/>
      <c r="Y9" s="51"/>
      <c r="Z9" s="51"/>
      <c r="AA9" s="51"/>
      <c r="AB9" s="70"/>
      <c r="AC9" s="2">
        <v>0</v>
      </c>
      <c r="AI9" s="2">
        <v>0</v>
      </c>
      <c r="AO9" s="22"/>
      <c r="AP9" s="70"/>
      <c r="AQ9" s="70"/>
      <c r="AR9" s="70"/>
      <c r="AS9" s="70"/>
      <c r="AT9" s="70"/>
      <c r="AU9" s="22"/>
      <c r="BA9" s="22"/>
      <c r="BB9" s="70"/>
      <c r="BC9" s="70"/>
      <c r="BD9" s="70"/>
      <c r="BE9" s="70"/>
      <c r="BF9" s="70"/>
      <c r="BG9" s="22"/>
      <c r="BH9" s="70"/>
      <c r="BI9" s="70"/>
      <c r="BJ9" s="70"/>
      <c r="BK9" s="70"/>
      <c r="BL9" s="70"/>
      <c r="BM9" s="22"/>
    </row>
    <row r="10" spans="1:65" ht="12" customHeight="1" x14ac:dyDescent="0.2">
      <c r="A10" s="51"/>
      <c r="B10" s="20"/>
      <c r="C10" s="51"/>
      <c r="D10" s="20"/>
      <c r="E10" s="51"/>
      <c r="F10" s="51"/>
      <c r="G10" s="51"/>
      <c r="H10" s="26"/>
      <c r="I10" s="26"/>
      <c r="J10" s="51"/>
      <c r="K10" s="51"/>
      <c r="L10" s="51"/>
      <c r="M10" s="26"/>
      <c r="N10" s="20"/>
      <c r="O10" s="20"/>
      <c r="P10" s="20"/>
      <c r="Q10" s="26"/>
      <c r="R10" s="51"/>
      <c r="S10" s="51"/>
      <c r="T10" s="51"/>
      <c r="U10" s="51"/>
      <c r="V10" s="20"/>
      <c r="W10" s="51"/>
      <c r="X10" s="20"/>
      <c r="Y10" s="51"/>
      <c r="Z10" s="51"/>
      <c r="AA10" s="51"/>
      <c r="AB10" s="70"/>
    </row>
    <row r="11" spans="1:65" ht="12" customHeight="1" x14ac:dyDescent="0.2">
      <c r="A11" s="51"/>
      <c r="B11" s="51"/>
      <c r="C11" s="51"/>
      <c r="D11" s="117">
        <v>0</v>
      </c>
      <c r="E11" s="26"/>
      <c r="F11" s="51"/>
      <c r="G11" s="26"/>
      <c r="H11" s="51"/>
      <c r="I11" s="51"/>
      <c r="J11" s="117">
        <v>1</v>
      </c>
      <c r="K11" s="26"/>
      <c r="L11" s="51"/>
      <c r="M11" s="26"/>
      <c r="N11" s="26"/>
      <c r="O11" s="19"/>
      <c r="P11" s="26"/>
      <c r="Q11" s="26"/>
      <c r="R11" s="51"/>
      <c r="S11" s="26"/>
      <c r="T11" s="51"/>
      <c r="U11" s="51"/>
      <c r="V11" s="51"/>
      <c r="W11" s="51"/>
      <c r="X11" s="51"/>
      <c r="Y11" s="51"/>
      <c r="Z11" s="51"/>
      <c r="AA11" s="51"/>
      <c r="AB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</row>
    <row r="12" spans="1:65" ht="12" customHeight="1" x14ac:dyDescent="0.2">
      <c r="A12" s="51"/>
      <c r="B12" s="51"/>
      <c r="C12" s="20"/>
      <c r="D12" s="51"/>
      <c r="E12" s="20"/>
      <c r="F12" s="51"/>
      <c r="G12" s="19"/>
      <c r="H12" s="51"/>
      <c r="I12" s="51"/>
      <c r="J12" s="51"/>
      <c r="K12" s="20"/>
      <c r="L12" s="51"/>
      <c r="M12" s="20"/>
      <c r="N12" s="26"/>
      <c r="O12" s="26"/>
      <c r="P12" s="26"/>
      <c r="Q12" s="20"/>
      <c r="R12" s="51"/>
      <c r="S12" s="20"/>
      <c r="T12" s="51"/>
      <c r="U12" s="19"/>
      <c r="V12" s="51"/>
      <c r="W12" s="51"/>
      <c r="X12" s="51"/>
      <c r="Y12" s="20"/>
      <c r="Z12" s="51"/>
      <c r="AA12" s="26"/>
      <c r="AB12" s="70"/>
      <c r="AO12" s="22"/>
      <c r="AP12" s="70"/>
      <c r="AQ12" s="70"/>
      <c r="AR12" s="70"/>
      <c r="AS12" s="70"/>
      <c r="AT12" s="70"/>
      <c r="AU12" s="22"/>
      <c r="AV12" s="70"/>
      <c r="AW12" s="70"/>
      <c r="AX12" s="70"/>
      <c r="AY12" s="70"/>
      <c r="AZ12" s="70"/>
      <c r="BA12" s="22"/>
      <c r="BB12" s="70"/>
      <c r="BC12" s="70"/>
      <c r="BD12" s="70"/>
      <c r="BE12" s="70"/>
      <c r="BF12" s="70"/>
      <c r="BG12" s="22"/>
      <c r="BH12" s="70"/>
      <c r="BI12" s="70"/>
      <c r="BJ12" s="70"/>
      <c r="BK12" s="70"/>
      <c r="BL12" s="70"/>
      <c r="BM12" s="22"/>
    </row>
    <row r="13" spans="1:65" ht="12" customHeight="1" x14ac:dyDescent="0.2">
      <c r="B13" s="51"/>
      <c r="D13" t="s">
        <v>27</v>
      </c>
      <c r="E13" t="s">
        <v>22</v>
      </c>
      <c r="H13" s="51"/>
      <c r="J13" t="s">
        <v>27</v>
      </c>
      <c r="K13" t="s">
        <v>22</v>
      </c>
      <c r="M13" s="117">
        <v>0</v>
      </c>
      <c r="N13" s="26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26"/>
      <c r="Z13" s="51"/>
      <c r="AA13" s="26"/>
      <c r="AB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</row>
    <row r="14" spans="1:65" ht="12" customHeight="1" thickBot="1" x14ac:dyDescent="0.25">
      <c r="B14" s="51"/>
      <c r="D14" s="2">
        <f>D11</f>
        <v>0</v>
      </c>
      <c r="E14" s="2">
        <f>E9</f>
        <v>0</v>
      </c>
      <c r="H14" s="51"/>
      <c r="J14" s="2">
        <f>J11</f>
        <v>1</v>
      </c>
      <c r="K14" s="2">
        <f>K9</f>
        <v>0</v>
      </c>
      <c r="N14" s="26"/>
      <c r="O14" s="51"/>
      <c r="P14" s="20"/>
      <c r="Q14" s="20"/>
      <c r="R14" s="51"/>
      <c r="S14" s="51"/>
      <c r="T14" s="51"/>
      <c r="U14" s="51"/>
      <c r="V14" s="20"/>
      <c r="W14" s="20"/>
      <c r="X14" s="51"/>
      <c r="Y14" s="51"/>
      <c r="Z14" s="51"/>
      <c r="AA14" s="51"/>
      <c r="AB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</row>
    <row r="15" spans="1:65" ht="12" customHeight="1" x14ac:dyDescent="0.2">
      <c r="A15" s="70"/>
      <c r="B15" s="51"/>
      <c r="C15" t="s">
        <v>117</v>
      </c>
      <c r="D15" s="74"/>
      <c r="E15" s="75"/>
      <c r="F15" s="76"/>
      <c r="G15" t="s">
        <v>116</v>
      </c>
      <c r="H15" s="51"/>
      <c r="I15" t="s">
        <v>117</v>
      </c>
      <c r="J15" s="74"/>
      <c r="K15" s="75"/>
      <c r="L15" s="76"/>
      <c r="M15" t="s">
        <v>116</v>
      </c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70"/>
    </row>
    <row r="16" spans="1:65" ht="12" customHeight="1" x14ac:dyDescent="0.2">
      <c r="A16" s="22"/>
      <c r="B16" s="51"/>
      <c r="C16" s="18">
        <f>IF(OR(AND(NOT(IF(E14,1,0)),(IF(D14,1,0))),AND(NOT( OR(AND(IF(E14,1,0),NOT(IF(D14,1,0))), AND(NOT(IF(E14,1,0)),IF(D14,1,0))) ),(IF(G16,1,0)))),1,0)</f>
        <v>1</v>
      </c>
      <c r="D16" s="77"/>
      <c r="E16" s="13" t="s">
        <v>128</v>
      </c>
      <c r="F16" s="78"/>
      <c r="G16" s="2">
        <f>I16</f>
        <v>1</v>
      </c>
      <c r="H16" s="51"/>
      <c r="I16" s="18">
        <f>IF(OR(AND(NOT(IF(K14,1,0)),(IF(J14,1,0))),AND(NOT( OR(AND(IF(K14,1,0),NOT(IF(J14,1,0))), AND(NOT(IF(K14,1,0)),IF(J14,1,0))) ),(IF(M16,1,0)))),1,0)</f>
        <v>1</v>
      </c>
      <c r="J16" s="77"/>
      <c r="K16" s="13" t="s">
        <v>128</v>
      </c>
      <c r="L16" s="78"/>
      <c r="M16" s="2">
        <f>M13</f>
        <v>0</v>
      </c>
      <c r="N16" s="51"/>
      <c r="O16" s="19"/>
      <c r="P16" s="51"/>
      <c r="Q16" s="26"/>
      <c r="R16" s="51"/>
      <c r="S16" s="20"/>
      <c r="T16" s="51"/>
      <c r="U16" s="19"/>
      <c r="V16" s="51"/>
      <c r="W16" s="26"/>
      <c r="X16" s="51"/>
      <c r="Y16" s="20"/>
      <c r="Z16" s="51"/>
      <c r="AA16" s="51"/>
      <c r="AB16" s="70"/>
    </row>
    <row r="17" spans="1:42" ht="12" customHeight="1" x14ac:dyDescent="0.2">
      <c r="A17" s="53"/>
      <c r="B17" s="51"/>
      <c r="D17" s="77"/>
      <c r="E17" s="13"/>
      <c r="F17" s="78"/>
      <c r="G17" s="1"/>
      <c r="H17" s="51"/>
      <c r="J17" s="77"/>
      <c r="K17" s="13"/>
      <c r="L17" s="78"/>
      <c r="M17" s="1"/>
      <c r="N17" s="51"/>
      <c r="O17" s="51"/>
      <c r="P17" s="51"/>
      <c r="Q17" s="26"/>
      <c r="R17" s="51"/>
      <c r="S17" s="26"/>
      <c r="T17" s="51"/>
      <c r="U17" s="51"/>
      <c r="V17" s="51"/>
      <c r="W17" s="26"/>
      <c r="X17" s="51"/>
      <c r="Y17" s="26"/>
      <c r="Z17" s="51"/>
      <c r="AA17" s="51"/>
      <c r="AB17" s="70"/>
    </row>
    <row r="18" spans="1:42" ht="12" customHeight="1" x14ac:dyDescent="0.2">
      <c r="B18" s="51"/>
      <c r="C18" t="s">
        <v>21</v>
      </c>
      <c r="D18" s="77"/>
      <c r="E18" s="19"/>
      <c r="F18" s="78"/>
      <c r="H18" s="51"/>
      <c r="I18" t="s">
        <v>21</v>
      </c>
      <c r="J18" s="77"/>
      <c r="K18" s="19"/>
      <c r="L18" s="78"/>
      <c r="N18" s="51"/>
      <c r="O18" s="51"/>
      <c r="P18" s="51"/>
      <c r="Q18" s="19"/>
      <c r="R18" s="51"/>
      <c r="S18" s="51"/>
      <c r="T18" s="51"/>
      <c r="U18" s="51"/>
      <c r="V18" s="51"/>
      <c r="W18" s="19"/>
      <c r="X18" s="51"/>
      <c r="Y18" s="51"/>
      <c r="Z18" s="51"/>
      <c r="AA18" s="51"/>
      <c r="AL18" s="51"/>
      <c r="AM18" s="51"/>
      <c r="AN18" s="51"/>
      <c r="AO18" s="51"/>
      <c r="AP18" s="51"/>
    </row>
    <row r="19" spans="1:42" ht="12" customHeight="1" thickBot="1" x14ac:dyDescent="0.25">
      <c r="C19" s="2">
        <f>C16</f>
        <v>1</v>
      </c>
      <c r="D19" s="79" t="s">
        <v>169</v>
      </c>
      <c r="E19" s="116">
        <f>IF(OR(AND(IF(G16,1,0),NOT(IF(E14,1,0)),NOT(IF(D14,1,0))),AND(NOT(IF(G16,1,0)),IF(E14,1,0),NOT(IF(D14,1,0))),AND(NOT(IF(G16,1,0)),NOT(IF(E14,1,0)),IF(D14,1,0)),AND(IF(G16,1,0),IF(E14,1,0),IF(D14,1,0))),1,0)</f>
        <v>1</v>
      </c>
      <c r="F19" s="81"/>
      <c r="I19" s="2">
        <f>C19</f>
        <v>1</v>
      </c>
      <c r="J19" s="79" t="s">
        <v>169</v>
      </c>
      <c r="K19" s="116">
        <f>IF(OR(AND(IF(M16,1,0),NOT(IF(K14,1,0)),NOT(IF(J14,1,0))),AND(NOT(IF(M16,1,0)),IF(K14,1,0),NOT(IF(J14,1,0))),AND(NOT(IF(M16,1,0)),NOT(IF(K14,1,0)),IF(J14,1,0)),AND(IF(M16,1,0),IF(K14,1,0),IF(J14,1,0))),1,0)</f>
        <v>1</v>
      </c>
      <c r="L19" s="81"/>
      <c r="O19" s="20"/>
      <c r="P19" s="51"/>
      <c r="Q19" s="19"/>
      <c r="R19" s="51"/>
      <c r="S19" s="51"/>
      <c r="T19" s="51"/>
      <c r="U19" s="20"/>
      <c r="V19" s="51"/>
      <c r="W19" s="19"/>
      <c r="X19" s="51"/>
      <c r="Y19" s="51"/>
      <c r="Z19" s="51"/>
      <c r="AA19" s="51"/>
      <c r="AL19" s="51"/>
      <c r="AM19" s="20"/>
      <c r="AN19" s="20"/>
      <c r="AO19" s="51"/>
      <c r="AP19" s="51"/>
    </row>
    <row r="20" spans="1:42" ht="12" customHeight="1" x14ac:dyDescent="0.2">
      <c r="C20" s="1"/>
      <c r="D20" s="32" t="s">
        <v>172</v>
      </c>
      <c r="E20" s="82">
        <f>IF(OR(AND(IF(C19,1,0),IF(E14,1,0)),AND(NOT(IF(C19,1,0)), OR(AND(IF(G16,1,0),NOT(IF(E14,1,0)),NOT(IF(D14,1,0))),AND(NOT(IF(G16,1,0)),IF(E14,1,0),NOT(IF(D14,1,0))),AND(NOT(IF(G16,1,0)),NOT(IF(E14,1,0)),IF(D14,1,0)),AND(IF(G16,1,0),IF(E14,1,0),IF(D14,1,0))) )),1,0)</f>
        <v>0</v>
      </c>
      <c r="F20" s="32"/>
      <c r="I20" s="1"/>
      <c r="J20" s="32" t="s">
        <v>172</v>
      </c>
      <c r="K20" s="82">
        <f>IF(OR(AND(IF(I19,1,0),IF(K14,1,0)),AND(NOT(IF(I19,1,0)), OR(AND(IF(M16,1,0),NOT(IF(K14,1,0)),NOT(IF(J14,1,0))),AND(NOT(IF(M16,1,0)),IF(K14,1,0),NOT(IF(J14,1,0))),AND(NOT(IF(M16,1,0)),NOT(IF(K14,1,0)),IF(J14,1,0)),AND(IF(M16,1,0),IF(K14,1,0),IF(J14,1,0))) )),1,0)</f>
        <v>0</v>
      </c>
      <c r="L20" s="32"/>
      <c r="O20" s="26"/>
      <c r="P20" s="51"/>
      <c r="Q20" s="19"/>
      <c r="R20" s="51"/>
      <c r="S20" s="51"/>
      <c r="T20" s="51"/>
      <c r="U20" s="26"/>
      <c r="V20" s="51"/>
      <c r="W20" s="19"/>
      <c r="X20" s="51"/>
      <c r="Y20" s="51"/>
      <c r="Z20" s="51"/>
      <c r="AA20" s="51"/>
      <c r="AL20" s="51"/>
      <c r="AM20" s="51"/>
      <c r="AN20" s="51"/>
      <c r="AO20" s="51"/>
      <c r="AP20" s="51"/>
    </row>
    <row r="21" spans="1:42" ht="12" customHeight="1" x14ac:dyDescent="0.2"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L21" s="123"/>
      <c r="AM21" s="51"/>
      <c r="AN21" s="26"/>
      <c r="AO21" s="51"/>
      <c r="AP21" s="20"/>
    </row>
    <row r="22" spans="1:42" ht="12" customHeight="1" x14ac:dyDescent="0.2">
      <c r="A22" s="1" t="s">
        <v>16</v>
      </c>
      <c r="B22" s="2">
        <f>C16</f>
        <v>1</v>
      </c>
      <c r="C22" s="1"/>
      <c r="D22" s="117">
        <v>0</v>
      </c>
      <c r="P22" s="117">
        <v>0</v>
      </c>
      <c r="U22" s="26"/>
      <c r="V22" s="117">
        <v>1</v>
      </c>
      <c r="Z22" s="51"/>
      <c r="AA22" s="51"/>
      <c r="AB22" s="51"/>
      <c r="AC22" s="51"/>
      <c r="AD22" s="51"/>
      <c r="AE22" s="51"/>
      <c r="AL22" s="51"/>
      <c r="AM22" s="51"/>
      <c r="AN22" s="26"/>
      <c r="AO22" s="51"/>
      <c r="AP22" s="26"/>
    </row>
    <row r="23" spans="1:42" ht="12" customHeight="1" x14ac:dyDescent="0.2">
      <c r="A23" s="23"/>
      <c r="B23" s="24" t="s">
        <v>202</v>
      </c>
      <c r="C23" s="25"/>
      <c r="Z23" s="51"/>
      <c r="AA23" s="51"/>
      <c r="AB23" s="51"/>
      <c r="AC23" s="51"/>
      <c r="AD23" s="51"/>
      <c r="AE23" s="51"/>
      <c r="AL23" s="51"/>
      <c r="AM23" s="51"/>
      <c r="AN23" s="19"/>
      <c r="AO23" s="51"/>
      <c r="AP23" s="51"/>
    </row>
    <row r="24" spans="1:42" ht="12" customHeight="1" x14ac:dyDescent="0.2">
      <c r="A24" s="1" t="s">
        <v>15</v>
      </c>
      <c r="B24" s="18">
        <f>IF(NOT(IF(B22,1,0)),1,0)</f>
        <v>0</v>
      </c>
      <c r="C24" s="1"/>
      <c r="D24" t="s">
        <v>27</v>
      </c>
      <c r="E24" t="s">
        <v>22</v>
      </c>
      <c r="J24" t="s">
        <v>27</v>
      </c>
      <c r="K24" t="s">
        <v>22</v>
      </c>
      <c r="P24" t="s">
        <v>27</v>
      </c>
      <c r="Q24" t="s">
        <v>22</v>
      </c>
      <c r="V24" t="s">
        <v>27</v>
      </c>
      <c r="W24" t="s">
        <v>22</v>
      </c>
      <c r="Y24" s="117">
        <v>0</v>
      </c>
      <c r="Z24" s="51"/>
      <c r="AA24" s="51"/>
      <c r="AB24" s="51"/>
      <c r="AC24" s="51"/>
      <c r="AD24" s="51"/>
      <c r="AE24" s="26"/>
      <c r="AL24" s="20"/>
      <c r="AM24" s="51"/>
      <c r="AN24" s="19"/>
      <c r="AO24" s="51"/>
      <c r="AP24" s="51"/>
    </row>
    <row r="25" spans="1:42" ht="12" customHeight="1" thickBot="1" x14ac:dyDescent="0.25">
      <c r="D25" s="2">
        <f>D22</f>
        <v>0</v>
      </c>
      <c r="E25" s="2">
        <f>E20</f>
        <v>0</v>
      </c>
      <c r="J25" s="2">
        <f>C16</f>
        <v>1</v>
      </c>
      <c r="K25" s="2">
        <f>K20</f>
        <v>0</v>
      </c>
      <c r="P25" s="2">
        <f>P22</f>
        <v>0</v>
      </c>
      <c r="Q25" s="2">
        <f>Q9</f>
        <v>0</v>
      </c>
      <c r="V25" s="2">
        <f>V22</f>
        <v>1</v>
      </c>
      <c r="W25" s="2">
        <f>W9</f>
        <v>0</v>
      </c>
      <c r="Z25" s="51"/>
      <c r="AA25" s="51"/>
      <c r="AB25" s="20"/>
      <c r="AC25" s="20"/>
      <c r="AD25" s="51"/>
      <c r="AE25" s="51"/>
      <c r="AL25" s="26"/>
      <c r="AM25" s="51"/>
      <c r="AN25" s="19"/>
      <c r="AO25" s="51"/>
      <c r="AP25" s="51"/>
    </row>
    <row r="26" spans="1:42" ht="12" customHeight="1" x14ac:dyDescent="0.2">
      <c r="C26" t="s">
        <v>117</v>
      </c>
      <c r="D26" s="74"/>
      <c r="E26" s="75"/>
      <c r="F26" s="76"/>
      <c r="G26" t="s">
        <v>116</v>
      </c>
      <c r="I26" t="s">
        <v>117</v>
      </c>
      <c r="J26" s="74"/>
      <c r="K26" s="75"/>
      <c r="L26" s="76"/>
      <c r="M26" t="s">
        <v>116</v>
      </c>
      <c r="O26" t="s">
        <v>117</v>
      </c>
      <c r="P26" s="74"/>
      <c r="Q26" s="75"/>
      <c r="R26" s="76"/>
      <c r="S26" t="s">
        <v>116</v>
      </c>
      <c r="U26" t="s">
        <v>117</v>
      </c>
      <c r="V26" s="74"/>
      <c r="W26" s="75"/>
      <c r="X26" s="76"/>
      <c r="Y26" t="s">
        <v>116</v>
      </c>
      <c r="Z26" s="51"/>
      <c r="AA26" s="51"/>
      <c r="AB26" s="51"/>
      <c r="AC26" s="51"/>
      <c r="AD26" s="51"/>
      <c r="AE26" s="51"/>
    </row>
    <row r="27" spans="1:42" ht="12" customHeight="1" x14ac:dyDescent="0.2">
      <c r="C27" s="18">
        <f>IF(OR(AND(NOT(IF(E25,1,0)),(IF(D25,1,0))),AND(NOT( OR(AND(IF(E25,1,0),NOT(IF(D25,1,0))), AND(NOT(IF(E25,1,0)),IF(D25,1,0))) ),(IF(G27,1,0)))),1,0)</f>
        <v>1</v>
      </c>
      <c r="D27" s="77"/>
      <c r="E27" s="13" t="s">
        <v>128</v>
      </c>
      <c r="F27" s="78"/>
      <c r="G27" s="2">
        <f>I27</f>
        <v>1</v>
      </c>
      <c r="I27" s="18">
        <f>IF(OR(AND(NOT(IF(K25,1,0)),(IF(J25,1,0))),AND(NOT( OR(AND(IF(K25,1,0),NOT(IF(J25,1,0))), AND(NOT(IF(K25,1,0)),IF(J25,1,0))) ),(IF(M27,1,0)))),1,0)</f>
        <v>1</v>
      </c>
      <c r="J27" s="77"/>
      <c r="K27" s="13" t="s">
        <v>128</v>
      </c>
      <c r="L27" s="78"/>
      <c r="M27" s="2">
        <f>O27</f>
        <v>1</v>
      </c>
      <c r="O27" s="18">
        <f>IF(OR(AND(NOT(IF(Q25,1,0)),(IF(P25,1,0))),AND(NOT( OR(AND(IF(Q25,1,0),NOT(IF(P25,1,0))), AND(NOT(IF(Q25,1,0)),IF(P25,1,0))) ),(IF(S27,1,0)))),1,0)</f>
        <v>1</v>
      </c>
      <c r="P27" s="77"/>
      <c r="Q27" s="13" t="s">
        <v>128</v>
      </c>
      <c r="R27" s="78"/>
      <c r="S27" s="2">
        <f>U27</f>
        <v>1</v>
      </c>
      <c r="U27" s="18">
        <f>IF(OR(AND(NOT(IF(W25,1,0)),(IF(V25,1,0))),AND(NOT( OR(AND(IF(W25,1,0),NOT(IF(V25,1,0))), AND(NOT(IF(W25,1,0)),IF(V25,1,0))) ),(IF(Y27,1,0)))),1,0)</f>
        <v>1</v>
      </c>
      <c r="V27" s="77"/>
      <c r="W27" s="13" t="s">
        <v>128</v>
      </c>
      <c r="X27" s="78"/>
      <c r="Y27" s="2">
        <f>Y24</f>
        <v>0</v>
      </c>
      <c r="Z27" s="51"/>
      <c r="AA27" s="19"/>
      <c r="AB27" s="51"/>
      <c r="AC27" s="26"/>
      <c r="AD27" s="51"/>
      <c r="AE27" s="20"/>
    </row>
    <row r="28" spans="1:42" ht="12" customHeight="1" x14ac:dyDescent="0.2">
      <c r="D28" s="77"/>
      <c r="E28" s="13"/>
      <c r="F28" s="78"/>
      <c r="G28" s="1"/>
      <c r="J28" s="77"/>
      <c r="K28" s="13"/>
      <c r="L28" s="78"/>
      <c r="M28" s="1"/>
      <c r="P28" s="77"/>
      <c r="Q28" s="13"/>
      <c r="R28" s="78"/>
      <c r="S28" s="1"/>
      <c r="V28" s="77"/>
      <c r="W28" s="13"/>
      <c r="X28" s="78"/>
      <c r="Y28" s="1"/>
      <c r="Z28" s="51"/>
      <c r="AA28" s="51"/>
      <c r="AB28" s="51"/>
      <c r="AC28" s="26"/>
      <c r="AD28" s="51"/>
      <c r="AE28" s="26"/>
    </row>
    <row r="29" spans="1:42" ht="12" customHeight="1" x14ac:dyDescent="0.2">
      <c r="C29" t="s">
        <v>21</v>
      </c>
      <c r="D29" s="77"/>
      <c r="E29" s="19"/>
      <c r="F29" s="78"/>
      <c r="I29" t="s">
        <v>21</v>
      </c>
      <c r="J29" s="77"/>
      <c r="K29" s="19"/>
      <c r="L29" s="78"/>
      <c r="O29" t="s">
        <v>21</v>
      </c>
      <c r="P29" s="77"/>
      <c r="Q29" s="19"/>
      <c r="R29" s="78"/>
      <c r="U29" t="s">
        <v>21</v>
      </c>
      <c r="V29" s="77"/>
      <c r="W29" s="19"/>
      <c r="X29" s="78"/>
      <c r="Z29" s="51"/>
      <c r="AA29" s="51"/>
      <c r="AB29" s="51"/>
      <c r="AC29" s="19"/>
      <c r="AD29" s="51"/>
      <c r="AE29" s="51"/>
    </row>
    <row r="30" spans="1:42" ht="12" customHeight="1" thickBot="1" x14ac:dyDescent="0.25">
      <c r="A30" s="117">
        <v>0</v>
      </c>
      <c r="C30" s="2">
        <f>C27</f>
        <v>1</v>
      </c>
      <c r="D30" s="79" t="s">
        <v>169</v>
      </c>
      <c r="E30" s="116">
        <f>IF(OR(AND(IF(G27,1,0),NOT(IF(E25,1,0)),NOT(IF(D25,1,0))),AND(NOT(IF(G27,1,0)),IF(E25,1,0),NOT(IF(D25,1,0))),AND(NOT(IF(G27,1,0)),NOT(IF(E25,1,0)),IF(D25,1,0)),AND(IF(G27,1,0),IF(E25,1,0),IF(D25,1,0))),1,0)</f>
        <v>1</v>
      </c>
      <c r="F30" s="81"/>
      <c r="I30" s="2">
        <f>C30</f>
        <v>1</v>
      </c>
      <c r="J30" s="79" t="s">
        <v>169</v>
      </c>
      <c r="K30" s="116">
        <f>IF(OR(AND(IF(M27,1,0),NOT(IF(K25,1,0)),NOT(IF(J25,1,0))),AND(NOT(IF(M27,1,0)),IF(K25,1,0),NOT(IF(J25,1,0))),AND(NOT(IF(M27,1,0)),NOT(IF(K25,1,0)),IF(J25,1,0)),AND(IF(M27,1,0),IF(K25,1,0),IF(J25,1,0))),1,0)</f>
        <v>0</v>
      </c>
      <c r="L30" s="81"/>
      <c r="O30" s="2">
        <f>I30</f>
        <v>1</v>
      </c>
      <c r="P30" s="79" t="s">
        <v>169</v>
      </c>
      <c r="Q30" s="116">
        <f>IF(OR(AND(IF(S27,1,0),NOT(IF(Q25,1,0)),NOT(IF(P25,1,0))),AND(NOT(IF(S27,1,0)),IF(Q25,1,0),NOT(IF(P25,1,0))),AND(NOT(IF(S27,1,0)),NOT(IF(Q25,1,0)),IF(P25,1,0)),AND(IF(S27,1,0),IF(Q25,1,0),IF(P25,1,0))),1,0)</f>
        <v>1</v>
      </c>
      <c r="R30" s="81"/>
      <c r="U30" s="2">
        <f>O30</f>
        <v>1</v>
      </c>
      <c r="V30" s="79" t="s">
        <v>169</v>
      </c>
      <c r="W30" s="116">
        <f>IF(OR(AND(IF(Y27,1,0),NOT(IF(W25,1,0)),NOT(IF(V25,1,0))),AND(NOT(IF(Y27,1,0)),IF(W25,1,0),NOT(IF(V25,1,0))),AND(NOT(IF(Y27,1,0)),NOT(IF(W25,1,0)),IF(V25,1,0)),AND(IF(Y27,1,0),IF(W25,1,0),IF(V25,1,0))),1,0)</f>
        <v>1</v>
      </c>
      <c r="X30" s="81"/>
      <c r="Z30" s="51"/>
      <c r="AA30" s="20"/>
      <c r="AB30" s="51"/>
      <c r="AC30" s="19"/>
      <c r="AD30" s="51"/>
      <c r="AE30" s="51"/>
    </row>
    <row r="31" spans="1:42" ht="12" customHeight="1" x14ac:dyDescent="0.2">
      <c r="C31" s="1"/>
      <c r="D31" s="32" t="s">
        <v>172</v>
      </c>
      <c r="E31" s="82">
        <f>IF(OR(AND(IF(C30,1,0),IF(E25,1,0)),AND(NOT(IF(C30,1,0)), OR(AND(IF(G27,1,0),NOT(IF(E25,1,0)),NOT(IF(D25,1,0))),AND(NOT(IF(G27,1,0)),IF(E25,1,0),NOT(IF(D25,1,0))),AND(NOT(IF(G27,1,0)),NOT(IF(E25,1,0)),IF(D25,1,0)),AND(IF(G27,1,0),IF(E25,1,0),IF(D25,1,0))) )),1,0)</f>
        <v>0</v>
      </c>
      <c r="F31" s="32"/>
      <c r="I31" s="1"/>
      <c r="J31" s="32" t="s">
        <v>172</v>
      </c>
      <c r="K31" s="82">
        <f>IF(OR(AND(IF(I30,1,0),IF(K25,1,0)),AND(NOT(IF(I30,1,0)), OR(AND(IF(M27,1,0),NOT(IF(K25,1,0)),NOT(IF(J25,1,0))),AND(NOT(IF(M27,1,0)),IF(K25,1,0),NOT(IF(J25,1,0))),AND(NOT(IF(M27,1,0)),NOT(IF(K25,1,0)),IF(J25,1,0)),AND(IF(M27,1,0),IF(K25,1,0),IF(J25,1,0))) )),1,0)</f>
        <v>0</v>
      </c>
      <c r="L31" s="32"/>
      <c r="O31" s="1"/>
      <c r="P31" s="32" t="s">
        <v>172</v>
      </c>
      <c r="Q31" s="82">
        <f>IF(OR(AND(IF(O30,1,0),IF(Q25,1,0)),AND(NOT(IF(O30,1,0)), OR(AND(IF(S27,1,0),NOT(IF(Q25,1,0)),NOT(IF(P25,1,0))),AND(NOT(IF(S27,1,0)),IF(Q25,1,0),NOT(IF(P25,1,0))),AND(NOT(IF(S27,1,0)),NOT(IF(Q25,1,0)),IF(P25,1,0)),AND(IF(S27,1,0),IF(Q25,1,0),IF(P25,1,0))) )),1,0)</f>
        <v>0</v>
      </c>
      <c r="R31" s="32"/>
      <c r="U31" s="1"/>
      <c r="V31" s="32" t="s">
        <v>172</v>
      </c>
      <c r="W31" s="82">
        <f>IF(OR(AND(IF(U30,1,0),IF(W25,1,0)),AND(NOT(IF(U30,1,0)), OR(AND(IF(Y27,1,0),NOT(IF(W25,1,0)),NOT(IF(V25,1,0))),AND(NOT(IF(Y27,1,0)),IF(W25,1,0),NOT(IF(V25,1,0))),AND(NOT(IF(Y27,1,0)),NOT(IF(W25,1,0)),IF(V25,1,0)),AND(IF(Y27,1,0),IF(W25,1,0),IF(V25,1,0))) )),1,0)</f>
        <v>0</v>
      </c>
      <c r="X31" s="32"/>
      <c r="Z31" s="51"/>
      <c r="AA31" s="26"/>
      <c r="AB31" s="51"/>
      <c r="AC31" s="19"/>
      <c r="AD31" s="51"/>
      <c r="AE31" s="51"/>
    </row>
    <row r="32" spans="1:42" ht="12" customHeight="1" x14ac:dyDescent="0.2">
      <c r="B32" s="1" t="s">
        <v>16</v>
      </c>
      <c r="C32" s="2">
        <f>C27</f>
        <v>1</v>
      </c>
      <c r="D32" s="1"/>
    </row>
    <row r="33" spans="2:62" ht="12" customHeight="1" x14ac:dyDescent="0.2">
      <c r="B33" s="23"/>
      <c r="C33" s="24" t="s">
        <v>203</v>
      </c>
      <c r="D33" s="25"/>
      <c r="J33" s="117">
        <v>0</v>
      </c>
      <c r="AB33" s="117">
        <v>0</v>
      </c>
      <c r="AH33" s="117">
        <v>1</v>
      </c>
    </row>
    <row r="34" spans="2:62" ht="12" customHeight="1" x14ac:dyDescent="0.2">
      <c r="B34" s="1" t="s">
        <v>15</v>
      </c>
      <c r="C34" s="18">
        <f>IF(NOT(IF(C32,1,0)),1,0)</f>
        <v>0</v>
      </c>
      <c r="D34" s="1"/>
    </row>
    <row r="35" spans="2:62" ht="12" customHeight="1" x14ac:dyDescent="0.2">
      <c r="J35" t="s">
        <v>27</v>
      </c>
      <c r="K35" t="s">
        <v>22</v>
      </c>
      <c r="P35" t="s">
        <v>27</v>
      </c>
      <c r="Q35" t="s">
        <v>22</v>
      </c>
      <c r="V35" t="s">
        <v>27</v>
      </c>
      <c r="W35" t="s">
        <v>22</v>
      </c>
      <c r="AB35" t="s">
        <v>27</v>
      </c>
      <c r="AC35" t="s">
        <v>22</v>
      </c>
      <c r="AH35" t="s">
        <v>27</v>
      </c>
      <c r="AI35" t="s">
        <v>22</v>
      </c>
      <c r="AK35" s="117">
        <v>0</v>
      </c>
      <c r="AN35" s="130" t="s">
        <v>206</v>
      </c>
    </row>
    <row r="36" spans="2:62" ht="12" customHeight="1" thickBot="1" x14ac:dyDescent="0.25">
      <c r="J36" s="2">
        <f>J33</f>
        <v>0</v>
      </c>
      <c r="K36" s="2">
        <f>K31</f>
        <v>0</v>
      </c>
      <c r="P36" s="2">
        <f>C16</f>
        <v>1</v>
      </c>
      <c r="Q36" s="2">
        <f>Q31</f>
        <v>0</v>
      </c>
      <c r="V36" s="2">
        <f>C27</f>
        <v>1</v>
      </c>
      <c r="W36" s="2">
        <f>W31</f>
        <v>0</v>
      </c>
      <c r="AB36" s="2">
        <f>AB33</f>
        <v>0</v>
      </c>
      <c r="AC36" s="2">
        <f>AC9</f>
        <v>0</v>
      </c>
      <c r="AH36" s="2">
        <f>AH33</f>
        <v>1</v>
      </c>
      <c r="AI36" s="2">
        <f>AI9</f>
        <v>0</v>
      </c>
      <c r="AN36" t="s">
        <v>207</v>
      </c>
    </row>
    <row r="37" spans="2:62" ht="12" customHeight="1" x14ac:dyDescent="0.2">
      <c r="I37" t="s">
        <v>117</v>
      </c>
      <c r="J37" s="74"/>
      <c r="K37" s="75"/>
      <c r="L37" s="76"/>
      <c r="M37" t="s">
        <v>116</v>
      </c>
      <c r="O37" t="s">
        <v>117</v>
      </c>
      <c r="P37" s="74"/>
      <c r="Q37" s="75"/>
      <c r="R37" s="76"/>
      <c r="S37" t="s">
        <v>116</v>
      </c>
      <c r="U37" t="s">
        <v>117</v>
      </c>
      <c r="V37" s="74"/>
      <c r="W37" s="75"/>
      <c r="X37" s="76"/>
      <c r="Y37" t="s">
        <v>116</v>
      </c>
      <c r="AA37" t="s">
        <v>117</v>
      </c>
      <c r="AB37" s="74"/>
      <c r="AC37" s="75"/>
      <c r="AD37" s="76"/>
      <c r="AE37" t="s">
        <v>116</v>
      </c>
      <c r="AG37" t="s">
        <v>117</v>
      </c>
      <c r="AH37" s="74"/>
      <c r="AI37" s="75"/>
      <c r="AJ37" s="76"/>
      <c r="AK37" t="s">
        <v>116</v>
      </c>
      <c r="AN37" t="s">
        <v>208</v>
      </c>
    </row>
    <row r="38" spans="2:62" ht="12" customHeight="1" x14ac:dyDescent="0.2">
      <c r="I38" s="121">
        <f>IF(OR(AND(NOT(IF(K36,1,0)),(IF(J36,1,0))),AND(NOT( OR(AND(IF(K36,1,0),NOT(IF(J36,1,0))), AND(NOT(IF(K36,1,0)),IF(J36,1,0))) ),(IF(M38,1,0)))),1,0)</f>
        <v>1</v>
      </c>
      <c r="J38" s="77"/>
      <c r="K38" s="13" t="s">
        <v>128</v>
      </c>
      <c r="L38" s="78"/>
      <c r="M38" s="2">
        <f>O38</f>
        <v>1</v>
      </c>
      <c r="O38" s="121">
        <f>IF(OR(AND(NOT(IF(Q36,1,0)),(IF(P36,1,0))),AND(NOT( OR(AND(IF(Q36,1,0),NOT(IF(P36,1,0))), AND(NOT(IF(Q36,1,0)),IF(P36,1,0))) ),(IF(S38,1,0)))),1,0)</f>
        <v>1</v>
      </c>
      <c r="P38" s="77"/>
      <c r="Q38" s="13" t="s">
        <v>128</v>
      </c>
      <c r="R38" s="78"/>
      <c r="S38" s="2">
        <f>U38</f>
        <v>1</v>
      </c>
      <c r="U38" s="121">
        <f>IF(OR(AND(NOT(IF(W36,1,0)),(IF(V36,1,0))),AND(NOT( OR(AND(IF(W36,1,0),NOT(IF(V36,1,0))), AND(NOT(IF(W36,1,0)),IF(V36,1,0))) ),(IF(Y38,1,0)))),1,0)</f>
        <v>1</v>
      </c>
      <c r="V38" s="77"/>
      <c r="W38" s="13" t="s">
        <v>128</v>
      </c>
      <c r="X38" s="78"/>
      <c r="Y38" s="2">
        <f>AA38</f>
        <v>1</v>
      </c>
      <c r="AA38" s="121">
        <f>IF(OR(AND(NOT(IF(AC36,1,0)),(IF(AB36,1,0))),AND(NOT( OR(AND(IF(AC36,1,0),NOT(IF(AB36,1,0))), AND(NOT(IF(AC36,1,0)),IF(AB36,1,0))) ),(IF(AE38,1,0)))),1,0)</f>
        <v>1</v>
      </c>
      <c r="AB38" s="77"/>
      <c r="AC38" s="13" t="s">
        <v>128</v>
      </c>
      <c r="AD38" s="78"/>
      <c r="AE38" s="2">
        <f>AG38</f>
        <v>1</v>
      </c>
      <c r="AG38" s="121">
        <f>IF(OR(AND(NOT(IF(AI36,1,0)),(IF(AH36,1,0))),AND(NOT( OR(AND(IF(AI36,1,0),NOT(IF(AH36,1,0))), AND(NOT(IF(AI36,1,0)),IF(AH36,1,0))) ),(IF(AK38,1,0)))),1,0)</f>
        <v>1</v>
      </c>
      <c r="AH38" s="77"/>
      <c r="AI38" s="13" t="s">
        <v>128</v>
      </c>
      <c r="AJ38" s="78"/>
      <c r="AK38" s="2">
        <f>AK35</f>
        <v>0</v>
      </c>
      <c r="AN38" t="s">
        <v>209</v>
      </c>
    </row>
    <row r="39" spans="2:62" ht="12" customHeight="1" x14ac:dyDescent="0.2">
      <c r="J39" s="77"/>
      <c r="K39" s="13"/>
      <c r="L39" s="78"/>
      <c r="M39" s="1"/>
      <c r="P39" s="77"/>
      <c r="Q39" s="13"/>
      <c r="R39" s="78"/>
      <c r="S39" s="1"/>
      <c r="V39" s="77"/>
      <c r="W39" s="13"/>
      <c r="X39" s="78"/>
      <c r="Y39" s="1"/>
      <c r="AB39" s="77"/>
      <c r="AC39" s="13"/>
      <c r="AD39" s="78"/>
      <c r="AE39" s="1"/>
      <c r="AH39" s="77"/>
      <c r="AI39" s="13"/>
      <c r="AJ39" s="78"/>
      <c r="AK39" s="1"/>
      <c r="AN39" t="s">
        <v>210</v>
      </c>
    </row>
    <row r="40" spans="2:62" ht="12" customHeight="1" x14ac:dyDescent="0.2">
      <c r="I40" t="s">
        <v>21</v>
      </c>
      <c r="J40" s="77"/>
      <c r="K40" s="19"/>
      <c r="L40" s="78"/>
      <c r="O40" t="s">
        <v>21</v>
      </c>
      <c r="P40" s="77"/>
      <c r="Q40" s="19"/>
      <c r="R40" s="78"/>
      <c r="U40" t="s">
        <v>21</v>
      </c>
      <c r="V40" s="77"/>
      <c r="W40" s="19"/>
      <c r="X40" s="78"/>
      <c r="AA40" t="s">
        <v>21</v>
      </c>
      <c r="AB40" s="77"/>
      <c r="AC40" s="19"/>
      <c r="AD40" s="78"/>
      <c r="AG40" t="s">
        <v>21</v>
      </c>
      <c r="AH40" s="77"/>
      <c r="AI40" s="19"/>
      <c r="AJ40" s="78"/>
      <c r="AN40" t="s">
        <v>211</v>
      </c>
      <c r="AV40" s="130"/>
    </row>
    <row r="41" spans="2:62" ht="12" customHeight="1" thickBot="1" x14ac:dyDescent="0.25">
      <c r="G41" s="117">
        <v>0</v>
      </c>
      <c r="I41" s="2">
        <f>G41</f>
        <v>0</v>
      </c>
      <c r="J41" s="79" t="s">
        <v>169</v>
      </c>
      <c r="K41" s="116">
        <f>IF(OR(AND(IF(M38,1,0),NOT(IF(K36,1,0)),NOT(IF(J36,1,0))),AND(NOT(IF(M38,1,0)),IF(K36,1,0),NOT(IF(J36,1,0))),AND(NOT(IF(M38,1,0)),NOT(IF(K36,1,0)),IF(J36,1,0)),AND(IF(M38,1,0),IF(K36,1,0),IF(J36,1,0))),1,0)</f>
        <v>1</v>
      </c>
      <c r="L41" s="81"/>
      <c r="O41" s="2">
        <f>G41</f>
        <v>0</v>
      </c>
      <c r="P41" s="79" t="s">
        <v>169</v>
      </c>
      <c r="Q41" s="116">
        <f>IF(OR(AND(IF(S38,1,0),NOT(IF(Q36,1,0)),NOT(IF(P36,1,0))),AND(NOT(IF(S38,1,0)),IF(Q36,1,0),NOT(IF(P36,1,0))),AND(NOT(IF(S38,1,0)),NOT(IF(Q36,1,0)),IF(P36,1,0)),AND(IF(S38,1,0),IF(Q36,1,0),IF(P36,1,0))),1,0)</f>
        <v>0</v>
      </c>
      <c r="R41" s="81"/>
      <c r="U41" s="2">
        <f>G41</f>
        <v>0</v>
      </c>
      <c r="V41" s="79" t="s">
        <v>169</v>
      </c>
      <c r="W41" s="116">
        <f>IF(OR(AND(IF(Y38,1,0),NOT(IF(W36,1,0)),NOT(IF(V36,1,0))),AND(NOT(IF(Y38,1,0)),IF(W36,1,0),NOT(IF(V36,1,0))),AND(NOT(IF(Y38,1,0)),NOT(IF(W36,1,0)),IF(V36,1,0)),AND(IF(Y38,1,0),IF(W36,1,0),IF(V36,1,0))),1,0)</f>
        <v>0</v>
      </c>
      <c r="X41" s="81"/>
      <c r="AA41" s="2">
        <f>G41</f>
        <v>0</v>
      </c>
      <c r="AB41" s="79" t="s">
        <v>169</v>
      </c>
      <c r="AC41" s="116">
        <f>IF(OR(AND(IF(AE38,1,0),NOT(IF(AC36,1,0)),NOT(IF(AB36,1,0))),AND(NOT(IF(AE38,1,0)),IF(AC36,1,0),NOT(IF(AB36,1,0))),AND(NOT(IF(AE38,1,0)),NOT(IF(AC36,1,0)),IF(AB36,1,0)),AND(IF(AE38,1,0),IF(AC36,1,0),IF(AB36,1,0))),1,0)</f>
        <v>1</v>
      </c>
      <c r="AD41" s="81"/>
      <c r="AG41" s="2">
        <f>G41</f>
        <v>0</v>
      </c>
      <c r="AH41" s="79" t="s">
        <v>169</v>
      </c>
      <c r="AI41" s="116">
        <f>IF(OR(AND(IF(AK38,1,0),NOT(IF(AI36,1,0)),NOT(IF(AH36,1,0))),AND(NOT(IF(AK38,1,0)),IF(AI36,1,0),NOT(IF(AH36,1,0))),AND(NOT(IF(AK38,1,0)),NOT(IF(AI36,1,0)),IF(AH36,1,0)),AND(IF(AK38,1,0),IF(AI36,1,0),IF(AH36,1,0))),1,0)</f>
        <v>1</v>
      </c>
      <c r="AJ41" s="81"/>
      <c r="AN41" t="s">
        <v>212</v>
      </c>
    </row>
    <row r="42" spans="2:62" ht="12" customHeight="1" x14ac:dyDescent="0.2">
      <c r="I42" s="1"/>
      <c r="J42" s="32" t="s">
        <v>172</v>
      </c>
      <c r="K42" s="82">
        <f>IF(OR(AND(IF(I41,1,0),IF(K36,1,0)),AND(NOT(IF(I41,1,0)), OR(AND(IF(M38,1,0),NOT(IF(K36,1,0)),NOT(IF(J36,1,0))),AND(NOT(IF(M38,1,0)),IF(K36,1,0),NOT(IF(J36,1,0))),AND(NOT(IF(M38,1,0)),NOT(IF(K36,1,0)),IF(J36,1,0)),AND(IF(M38,1,0),IF(K36,1,0),IF(J36,1,0))) )),1,0)</f>
        <v>1</v>
      </c>
      <c r="L42" s="32"/>
      <c r="O42" s="1"/>
      <c r="P42" s="32" t="s">
        <v>172</v>
      </c>
      <c r="Q42" s="82">
        <f>IF(OR(AND(IF(O41,1,0),IF(Q36,1,0)),AND(NOT(IF(O41,1,0)), OR(AND(IF(S38,1,0),NOT(IF(Q36,1,0)),NOT(IF(P36,1,0))),AND(NOT(IF(S38,1,0)),IF(Q36,1,0),NOT(IF(P36,1,0))),AND(NOT(IF(S38,1,0)),NOT(IF(Q36,1,0)),IF(P36,1,0)),AND(IF(S38,1,0),IF(Q36,1,0),IF(P36,1,0))) )),1,0)</f>
        <v>0</v>
      </c>
      <c r="R42" s="32"/>
      <c r="U42" s="1"/>
      <c r="V42" s="32" t="s">
        <v>172</v>
      </c>
      <c r="W42" s="82">
        <f>IF(OR(AND(IF(U41,1,0),IF(W36,1,0)),AND(NOT(IF(U41,1,0)), OR(AND(IF(Y38,1,0),NOT(IF(W36,1,0)),NOT(IF(V36,1,0))),AND(NOT(IF(Y38,1,0)),IF(W36,1,0),NOT(IF(V36,1,0))),AND(NOT(IF(Y38,1,0)),NOT(IF(W36,1,0)),IF(V36,1,0)),AND(IF(Y38,1,0),IF(W36,1,0),IF(V36,1,0))) )),1,0)</f>
        <v>0</v>
      </c>
      <c r="X42" s="32"/>
      <c r="AA42" s="1"/>
      <c r="AB42" s="32" t="s">
        <v>172</v>
      </c>
      <c r="AC42" s="82">
        <f>IF(OR(AND(IF(AA41,1,0),IF(AC36,1,0)),AND(NOT(IF(AA41,1,0)), OR(AND(IF(AE38,1,0),NOT(IF(AC36,1,0)),NOT(IF(AB36,1,0))),AND(NOT(IF(AE38,1,0)),IF(AC36,1,0),NOT(IF(AB36,1,0))),AND(NOT(IF(AE38,1,0)),NOT(IF(AC36,1,0)),IF(AB36,1,0)),AND(IF(AE38,1,0),IF(AC36,1,0),IF(AB36,1,0))) )),1,0)</f>
        <v>1</v>
      </c>
      <c r="AD42" s="32"/>
      <c r="AG42" s="1"/>
      <c r="AH42" s="32" t="s">
        <v>172</v>
      </c>
      <c r="AI42" s="82">
        <f>IF(OR(AND(IF(AG41,1,0),IF(AI36,1,0)),AND(NOT(IF(AG41,1,0)), OR(AND(IF(AK38,1,0),NOT(IF(AI36,1,0)),NOT(IF(AH36,1,0))),AND(NOT(IF(AK38,1,0)),IF(AI36,1,0),NOT(IF(AH36,1,0))),AND(NOT(IF(AK38,1,0)),NOT(IF(AI36,1,0)),IF(AH36,1,0)),AND(IF(AK38,1,0),IF(AI36,1,0),IF(AH36,1,0))) )),1,0)</f>
        <v>1</v>
      </c>
      <c r="AJ42" s="32"/>
    </row>
    <row r="43" spans="2:62" ht="12" customHeight="1" x14ac:dyDescent="0.2">
      <c r="H43" s="1" t="s">
        <v>16</v>
      </c>
      <c r="I43" s="2">
        <f>I38</f>
        <v>1</v>
      </c>
      <c r="J43" s="1"/>
    </row>
    <row r="44" spans="2:62" ht="12" customHeight="1" x14ac:dyDescent="0.2">
      <c r="H44" s="23"/>
      <c r="I44" s="24" t="s">
        <v>204</v>
      </c>
      <c r="J44" s="25"/>
      <c r="N44" s="51"/>
      <c r="O44" s="51"/>
      <c r="P44" s="26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26"/>
      <c r="AO44" s="51"/>
      <c r="AP44" s="51"/>
      <c r="AQ44" s="51"/>
      <c r="AR44" s="51"/>
      <c r="AS44" s="51"/>
      <c r="AT44" s="26"/>
      <c r="AU44" s="51"/>
      <c r="AW44" s="51"/>
    </row>
    <row r="45" spans="2:62" ht="12" customHeight="1" x14ac:dyDescent="0.2">
      <c r="H45" s="1" t="s">
        <v>15</v>
      </c>
      <c r="I45" s="18">
        <f>IF(NOT(IF(I43,1,0)),1,0)</f>
        <v>0</v>
      </c>
      <c r="J45" s="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W45" s="51"/>
    </row>
    <row r="46" spans="2:62" ht="12" customHeight="1" x14ac:dyDescent="0.2"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26"/>
      <c r="AR46" s="51"/>
      <c r="AS46" s="51"/>
      <c r="AT46" s="51"/>
      <c r="AU46" s="51"/>
      <c r="AW46" s="26"/>
    </row>
    <row r="47" spans="2:62" ht="12" customHeight="1" x14ac:dyDescent="0.2">
      <c r="K47" t="s">
        <v>94</v>
      </c>
      <c r="Q47" t="s">
        <v>83</v>
      </c>
      <c r="U47" s="22"/>
      <c r="V47" s="70"/>
      <c r="W47" t="s">
        <v>84</v>
      </c>
      <c r="AC47" t="s">
        <v>85</v>
      </c>
      <c r="AI47" t="s">
        <v>86</v>
      </c>
      <c r="AO47" s="70"/>
      <c r="AP47" s="70"/>
      <c r="AQ47" s="70"/>
      <c r="AR47" s="70"/>
      <c r="AS47" s="70"/>
      <c r="AT47" s="70"/>
      <c r="AU47" s="70"/>
      <c r="AV47" s="51"/>
      <c r="AW47" s="26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</row>
    <row r="48" spans="2:62" ht="12" customHeight="1" x14ac:dyDescent="0.2">
      <c r="C48" t="s">
        <v>77</v>
      </c>
      <c r="I48" t="s">
        <v>80</v>
      </c>
      <c r="K48" s="122">
        <f>K42</f>
        <v>1</v>
      </c>
      <c r="O48" t="s">
        <v>82</v>
      </c>
      <c r="Q48" s="122">
        <f>Q42</f>
        <v>0</v>
      </c>
      <c r="U48" s="22"/>
      <c r="V48" s="70"/>
      <c r="W48" s="122">
        <f>W42</f>
        <v>0</v>
      </c>
      <c r="AC48" s="122">
        <f>AC42</f>
        <v>1</v>
      </c>
      <c r="AI48" s="122">
        <f>AI42</f>
        <v>1</v>
      </c>
      <c r="AO48" s="22"/>
      <c r="AP48" s="70"/>
      <c r="AQ48" s="70"/>
      <c r="AR48" s="70"/>
      <c r="AS48" s="70"/>
      <c r="AT48" s="70"/>
      <c r="AU48" s="22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</row>
    <row r="49" spans="3:62" ht="12" customHeight="1" x14ac:dyDescent="0.2">
      <c r="C49" s="122">
        <f>B24</f>
        <v>0</v>
      </c>
      <c r="I49" s="122">
        <f>C34</f>
        <v>0</v>
      </c>
      <c r="O49" s="122">
        <f>I45</f>
        <v>0</v>
      </c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</row>
    <row r="50" spans="3:62" ht="12" customHeight="1" x14ac:dyDescent="0.2">
      <c r="S50" s="51"/>
      <c r="T50" s="51"/>
      <c r="U50" s="123"/>
      <c r="V50" s="51"/>
      <c r="W50" s="26"/>
      <c r="X50" s="51"/>
      <c r="Y50" s="20"/>
      <c r="Z50" s="51"/>
      <c r="AA50" s="123"/>
      <c r="AB50" s="51"/>
      <c r="AC50" s="26"/>
      <c r="AD50" s="51"/>
      <c r="AE50" s="20"/>
      <c r="AF50" s="51"/>
      <c r="AG50" s="123"/>
      <c r="AH50" s="51"/>
      <c r="AI50" s="26"/>
      <c r="AJ50" s="51"/>
      <c r="AK50" s="20"/>
      <c r="AL50" s="51"/>
      <c r="AM50" s="123"/>
      <c r="AN50" s="51"/>
      <c r="AO50" s="26"/>
      <c r="AP50" s="51"/>
      <c r="AQ50" s="20"/>
      <c r="AR50" s="51"/>
      <c r="AS50" s="123"/>
      <c r="AT50" s="51"/>
      <c r="AU50" s="26"/>
      <c r="AV50" s="51"/>
      <c r="AW50" s="20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</row>
    <row r="51" spans="3:62" x14ac:dyDescent="0.2">
      <c r="S51" s="51"/>
      <c r="T51" s="51"/>
      <c r="U51" s="51"/>
      <c r="V51" s="51"/>
      <c r="W51" s="26"/>
      <c r="X51" s="51"/>
      <c r="Y51" s="26"/>
      <c r="Z51" s="51"/>
      <c r="AA51" s="51"/>
      <c r="AB51" s="51"/>
      <c r="AC51" s="26"/>
      <c r="AD51" s="51"/>
      <c r="AE51" s="26"/>
      <c r="AF51" s="51"/>
      <c r="AG51" s="51"/>
      <c r="AH51" s="51"/>
      <c r="AI51" s="26"/>
      <c r="AJ51" s="51"/>
      <c r="AK51" s="26"/>
      <c r="AL51" s="51"/>
      <c r="AM51" s="51"/>
      <c r="AN51" s="51"/>
      <c r="AO51" s="26"/>
      <c r="AP51" s="51"/>
      <c r="AQ51" s="26"/>
      <c r="AR51" s="51"/>
      <c r="AS51" s="51"/>
      <c r="AT51" s="51"/>
      <c r="AU51" s="26"/>
      <c r="AV51" s="51"/>
      <c r="AW51" s="26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</row>
    <row r="52" spans="3:62" x14ac:dyDescent="0.2">
      <c r="S52" s="51"/>
      <c r="T52" s="51"/>
      <c r="U52" s="51"/>
      <c r="V52" s="51"/>
      <c r="W52" s="19"/>
      <c r="X52" s="51"/>
      <c r="Y52" s="51"/>
      <c r="Z52" s="51"/>
      <c r="AA52" s="51"/>
      <c r="AB52" s="51"/>
      <c r="AC52" s="19"/>
      <c r="AD52" s="51"/>
      <c r="AE52" s="51"/>
      <c r="AF52" s="51"/>
      <c r="AG52" s="51"/>
      <c r="AH52" s="51"/>
      <c r="AI52" s="19"/>
      <c r="AJ52" s="51"/>
      <c r="AK52" s="51"/>
      <c r="AL52" s="51"/>
      <c r="AM52" s="51"/>
      <c r="AN52" s="51"/>
      <c r="AO52" s="19"/>
      <c r="AP52" s="51"/>
      <c r="AQ52" s="51"/>
      <c r="AR52" s="51"/>
      <c r="AS52" s="51"/>
      <c r="AT52" s="51"/>
      <c r="AU52" s="19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</row>
    <row r="53" spans="3:62" x14ac:dyDescent="0.2">
      <c r="S53" s="51"/>
      <c r="T53" s="51"/>
      <c r="U53" s="20"/>
      <c r="V53" s="51"/>
      <c r="W53" s="19"/>
      <c r="X53" s="51"/>
      <c r="Y53" s="51"/>
      <c r="Z53" s="51"/>
      <c r="AA53" s="20"/>
      <c r="AB53" s="51"/>
      <c r="AC53" s="19"/>
      <c r="AD53" s="51"/>
      <c r="AE53" s="51"/>
      <c r="AF53" s="51"/>
      <c r="AG53" s="20"/>
      <c r="AH53" s="51"/>
      <c r="AI53" s="19"/>
      <c r="AJ53" s="51"/>
      <c r="AK53" s="51"/>
      <c r="AL53" s="51"/>
      <c r="AM53" s="20"/>
      <c r="AN53" s="51"/>
      <c r="AO53" s="19"/>
      <c r="AP53" s="51"/>
      <c r="AQ53" s="51"/>
      <c r="AR53" s="51"/>
      <c r="AS53" s="20"/>
      <c r="AT53" s="51"/>
      <c r="AU53" s="19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</row>
    <row r="54" spans="3:62" x14ac:dyDescent="0.2">
      <c r="S54" s="51"/>
      <c r="T54" s="51"/>
      <c r="U54" s="26"/>
      <c r="V54" s="51"/>
      <c r="W54" s="19"/>
      <c r="X54" s="51"/>
      <c r="Y54" s="51"/>
      <c r="Z54" s="51"/>
      <c r="AA54" s="26"/>
      <c r="AB54" s="51"/>
      <c r="AC54" s="19"/>
      <c r="AD54" s="51"/>
      <c r="AE54" s="51"/>
      <c r="AF54" s="51"/>
      <c r="AG54" s="26"/>
      <c r="AH54" s="51"/>
      <c r="AI54" s="19"/>
      <c r="AJ54" s="51"/>
      <c r="AK54" s="51"/>
      <c r="AL54" s="51"/>
      <c r="AM54" s="26"/>
      <c r="AN54" s="51"/>
      <c r="AO54" s="19"/>
      <c r="AP54" s="51"/>
      <c r="AQ54" s="51"/>
      <c r="AR54" s="51"/>
      <c r="AS54" s="26"/>
      <c r="AT54" s="51"/>
      <c r="AU54" s="19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</row>
    <row r="55" spans="3:62" x14ac:dyDescent="0.2">
      <c r="S55" s="51"/>
      <c r="T55" s="26"/>
      <c r="U55" s="20"/>
      <c r="V55" s="26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</row>
    <row r="56" spans="3:62" x14ac:dyDescent="0.2">
      <c r="S56" s="51"/>
      <c r="T56" s="26"/>
      <c r="U56" s="26"/>
      <c r="V56" s="26"/>
      <c r="W56" s="51"/>
      <c r="X56" s="51"/>
      <c r="Y56" s="51"/>
      <c r="Z56" s="51"/>
      <c r="AA56" s="51"/>
      <c r="AB56" s="26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</row>
    <row r="57" spans="3:62" x14ac:dyDescent="0.2">
      <c r="S57" s="51"/>
      <c r="T57" s="26"/>
      <c r="U57" s="19"/>
      <c r="V57" s="26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</row>
    <row r="58" spans="3:62" x14ac:dyDescent="0.2"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26"/>
      <c r="BD58" s="51"/>
      <c r="BE58" s="51"/>
      <c r="BF58" s="51"/>
      <c r="BG58" s="51"/>
      <c r="BH58" s="51"/>
      <c r="BI58" s="51"/>
      <c r="BJ58" s="51"/>
    </row>
    <row r="59" spans="3:62" x14ac:dyDescent="0.2">
      <c r="S59" s="51"/>
      <c r="T59" s="51"/>
      <c r="U59" s="51"/>
      <c r="V59" s="51"/>
      <c r="W59" s="51"/>
      <c r="X59" s="51"/>
      <c r="Y59" s="51"/>
      <c r="Z59" s="51"/>
      <c r="AA59" s="51"/>
      <c r="AB59" s="20"/>
      <c r="AC59" s="20"/>
      <c r="AD59" s="51"/>
      <c r="AE59" s="51"/>
      <c r="AF59" s="51"/>
      <c r="AG59" s="51"/>
      <c r="AH59" s="20"/>
      <c r="AI59" s="20"/>
      <c r="AJ59" s="51"/>
      <c r="AK59" s="51"/>
      <c r="AL59" s="51"/>
      <c r="AM59" s="51"/>
      <c r="AN59" s="20"/>
      <c r="AO59" s="20"/>
      <c r="AP59" s="51"/>
      <c r="AQ59" s="51"/>
      <c r="AR59" s="51"/>
      <c r="AS59" s="51"/>
      <c r="AT59" s="20"/>
      <c r="AU59" s="20"/>
      <c r="AV59" s="51"/>
      <c r="AW59" s="51"/>
      <c r="AX59" s="51"/>
      <c r="AY59" s="51"/>
      <c r="AZ59" s="20"/>
      <c r="BA59" s="20"/>
      <c r="BB59" s="51"/>
      <c r="BC59" s="51"/>
      <c r="BD59" s="51"/>
      <c r="BE59" s="51"/>
      <c r="BF59" s="51"/>
      <c r="BG59" s="51"/>
      <c r="BH59" s="51"/>
      <c r="BI59" s="51"/>
      <c r="BJ59" s="51"/>
    </row>
    <row r="60" spans="3:62" x14ac:dyDescent="0.2"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</row>
    <row r="61" spans="3:62" x14ac:dyDescent="0.2">
      <c r="S61" s="51"/>
      <c r="T61" s="51"/>
      <c r="U61" s="51"/>
      <c r="V61" s="51"/>
      <c r="W61" s="51"/>
      <c r="X61" s="51"/>
      <c r="Y61" s="51"/>
      <c r="Z61" s="51"/>
      <c r="AA61" s="123"/>
      <c r="AB61" s="51"/>
      <c r="AC61" s="26"/>
      <c r="AD61" s="51"/>
      <c r="AE61" s="20"/>
      <c r="AF61" s="51"/>
      <c r="AG61" s="123"/>
      <c r="AH61" s="51"/>
      <c r="AI61" s="26"/>
      <c r="AJ61" s="51"/>
      <c r="AK61" s="20"/>
      <c r="AL61" s="51"/>
      <c r="AM61" s="123"/>
      <c r="AN61" s="51"/>
      <c r="AO61" s="26"/>
      <c r="AP61" s="51"/>
      <c r="AQ61" s="20"/>
      <c r="AR61" s="51"/>
      <c r="AS61" s="123"/>
      <c r="AT61" s="51"/>
      <c r="AU61" s="26"/>
      <c r="AV61" s="51"/>
      <c r="AW61" s="20"/>
      <c r="AX61" s="51"/>
      <c r="AY61" s="123"/>
      <c r="AZ61" s="51"/>
      <c r="BA61" s="26"/>
      <c r="BB61" s="51"/>
      <c r="BC61" s="20"/>
      <c r="BD61" s="51"/>
      <c r="BE61" s="51"/>
      <c r="BF61" s="51"/>
      <c r="BG61" s="51"/>
      <c r="BH61" s="51"/>
      <c r="BI61" s="51"/>
      <c r="BJ61" s="51"/>
    </row>
    <row r="62" spans="3:62" x14ac:dyDescent="0.2"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26"/>
      <c r="AD62" s="51"/>
      <c r="AE62" s="26"/>
      <c r="AF62" s="51"/>
      <c r="AG62" s="51"/>
      <c r="AH62" s="51"/>
      <c r="AI62" s="26"/>
      <c r="AJ62" s="51"/>
      <c r="AK62" s="26"/>
      <c r="AL62" s="51"/>
      <c r="AM62" s="51"/>
      <c r="AN62" s="51"/>
      <c r="AO62" s="26"/>
      <c r="AP62" s="51"/>
      <c r="AQ62" s="26"/>
      <c r="AR62" s="51"/>
      <c r="AS62" s="51"/>
      <c r="AT62" s="51"/>
      <c r="AU62" s="26"/>
      <c r="AV62" s="51"/>
      <c r="AW62" s="26"/>
      <c r="AX62" s="51"/>
      <c r="AY62" s="51"/>
      <c r="AZ62" s="51"/>
      <c r="BA62" s="26"/>
      <c r="BB62" s="51"/>
      <c r="BC62" s="26"/>
      <c r="BD62" s="51"/>
      <c r="BE62" s="51"/>
      <c r="BF62" s="51"/>
      <c r="BG62" s="51"/>
      <c r="BH62" s="51"/>
      <c r="BI62" s="51"/>
      <c r="BJ62" s="51"/>
    </row>
    <row r="63" spans="3:62" x14ac:dyDescent="0.2"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19"/>
      <c r="AD63" s="51"/>
      <c r="AE63" s="51"/>
      <c r="AF63" s="51"/>
      <c r="AG63" s="51"/>
      <c r="AH63" s="51"/>
      <c r="AI63" s="19"/>
      <c r="AJ63" s="51"/>
      <c r="AK63" s="51"/>
      <c r="AL63" s="51"/>
      <c r="AM63" s="51"/>
      <c r="AN63" s="51"/>
      <c r="AO63" s="19"/>
      <c r="AP63" s="51"/>
      <c r="AQ63" s="51"/>
      <c r="AR63" s="51"/>
      <c r="AS63" s="51"/>
      <c r="AT63" s="51"/>
      <c r="AU63" s="19"/>
      <c r="AV63" s="51"/>
      <c r="AW63" s="51"/>
      <c r="AX63" s="51"/>
      <c r="AY63" s="51"/>
      <c r="AZ63" s="51"/>
      <c r="BA63" s="19"/>
      <c r="BB63" s="51"/>
      <c r="BC63" s="51"/>
      <c r="BD63" s="51"/>
      <c r="BE63" s="51"/>
      <c r="BF63" s="51"/>
      <c r="BG63" s="51"/>
      <c r="BH63" s="51"/>
      <c r="BI63" s="51"/>
      <c r="BJ63" s="51"/>
    </row>
    <row r="64" spans="3:62" x14ac:dyDescent="0.2">
      <c r="S64" s="51"/>
      <c r="T64" s="51"/>
      <c r="U64" s="51"/>
      <c r="V64" s="51"/>
      <c r="W64" s="51"/>
      <c r="X64" s="51"/>
      <c r="Y64" s="51"/>
      <c r="Z64" s="51"/>
      <c r="AA64" s="20"/>
      <c r="AB64" s="51"/>
      <c r="AC64" s="19"/>
      <c r="AD64" s="51"/>
      <c r="AE64" s="51"/>
      <c r="AF64" s="51"/>
      <c r="AG64" s="20"/>
      <c r="AH64" s="51"/>
      <c r="AI64" s="19"/>
      <c r="AJ64" s="51"/>
      <c r="AK64" s="51"/>
      <c r="AL64" s="51"/>
      <c r="AM64" s="20"/>
      <c r="AN64" s="51"/>
      <c r="AO64" s="19"/>
      <c r="AP64" s="51"/>
      <c r="AQ64" s="51"/>
      <c r="AR64" s="51"/>
      <c r="AS64" s="20"/>
      <c r="AT64" s="51"/>
      <c r="AU64" s="19"/>
      <c r="AV64" s="51"/>
      <c r="AW64" s="51"/>
      <c r="AX64" s="51"/>
      <c r="AY64" s="20"/>
      <c r="AZ64" s="51"/>
      <c r="BA64" s="19"/>
      <c r="BB64" s="51"/>
      <c r="BC64" s="51"/>
      <c r="BD64" s="51"/>
      <c r="BE64" s="51"/>
      <c r="BF64" s="51"/>
      <c r="BG64" s="51"/>
      <c r="BH64" s="51"/>
      <c r="BI64" s="51"/>
      <c r="BJ64" s="51"/>
    </row>
    <row r="65" spans="1:68" x14ac:dyDescent="0.2">
      <c r="S65" s="51"/>
      <c r="T65" s="51"/>
      <c r="U65" s="51"/>
      <c r="V65" s="51"/>
      <c r="W65" s="51"/>
      <c r="X65" s="51"/>
      <c r="Y65" s="51"/>
      <c r="Z65" s="51"/>
      <c r="AA65" s="26"/>
      <c r="AB65" s="51"/>
      <c r="AC65" s="19"/>
      <c r="AD65" s="51"/>
      <c r="AE65" s="51"/>
      <c r="AF65" s="51"/>
      <c r="AG65" s="26"/>
      <c r="AH65" s="51"/>
      <c r="AI65" s="19"/>
      <c r="AJ65" s="51"/>
      <c r="AK65" s="51"/>
      <c r="AL65" s="51"/>
      <c r="AM65" s="26"/>
      <c r="AN65" s="51"/>
      <c r="AO65" s="19"/>
      <c r="AP65" s="51"/>
      <c r="AQ65" s="51"/>
      <c r="AR65" s="51"/>
      <c r="AS65" s="26"/>
      <c r="AT65" s="51"/>
      <c r="AU65" s="19"/>
      <c r="AV65" s="51"/>
      <c r="AW65" s="51"/>
      <c r="AX65" s="51"/>
      <c r="AY65" s="26"/>
      <c r="AZ65" s="51"/>
      <c r="BA65" s="19"/>
      <c r="BB65" s="51"/>
      <c r="BC65" s="51"/>
      <c r="BD65" s="51"/>
      <c r="BE65" s="51"/>
      <c r="BF65" s="51"/>
      <c r="BG65" s="51"/>
      <c r="BH65" s="51"/>
      <c r="BI65" s="51"/>
      <c r="BJ65" s="51"/>
    </row>
    <row r="66" spans="1:68" x14ac:dyDescent="0.2">
      <c r="S66" s="51"/>
      <c r="T66" s="51"/>
      <c r="U66" s="51"/>
      <c r="V66" s="51"/>
      <c r="W66" s="51"/>
      <c r="X66" s="51"/>
      <c r="Y66" s="51"/>
      <c r="Z66" s="26"/>
      <c r="AA66" s="20"/>
      <c r="AB66" s="26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</row>
    <row r="67" spans="1:68" x14ac:dyDescent="0.2">
      <c r="S67" s="51"/>
      <c r="T67" s="51"/>
      <c r="U67" s="51"/>
      <c r="V67" s="51"/>
      <c r="W67" s="51"/>
      <c r="X67" s="51"/>
      <c r="Y67" s="51"/>
      <c r="Z67" s="26"/>
      <c r="AA67" s="26"/>
      <c r="AB67" s="26"/>
      <c r="AC67" s="51"/>
      <c r="AD67" s="51"/>
      <c r="AE67" s="51"/>
      <c r="AF67" s="51"/>
      <c r="AG67" s="51"/>
      <c r="AH67" s="26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</row>
    <row r="68" spans="1:68" x14ac:dyDescent="0.2">
      <c r="S68" s="51"/>
      <c r="T68" s="51"/>
      <c r="U68" s="51"/>
      <c r="V68" s="51"/>
      <c r="W68" s="51"/>
      <c r="X68" s="51"/>
      <c r="Y68" s="51"/>
      <c r="Z68" s="26"/>
      <c r="AA68" s="19"/>
      <c r="AB68" s="26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</row>
    <row r="69" spans="1:68" x14ac:dyDescent="0.2"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26"/>
      <c r="BJ69" s="51"/>
    </row>
    <row r="70" spans="1:68" x14ac:dyDescent="0.2"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20"/>
      <c r="AI70" s="20"/>
      <c r="AJ70" s="51"/>
      <c r="AK70" s="51"/>
      <c r="AL70" s="51"/>
      <c r="AM70" s="51"/>
      <c r="AN70" s="20"/>
      <c r="AO70" s="20"/>
      <c r="AP70" s="51"/>
      <c r="AQ70" s="51"/>
      <c r="AR70" s="51"/>
      <c r="AS70" s="51"/>
      <c r="AT70" s="20"/>
      <c r="AU70" s="20"/>
      <c r="AV70" s="51"/>
      <c r="AW70" s="51"/>
      <c r="AX70" s="51"/>
      <c r="AY70" s="51"/>
      <c r="AZ70" s="20"/>
      <c r="BA70" s="20"/>
      <c r="BB70" s="51"/>
      <c r="BC70" s="51"/>
      <c r="BD70" s="51"/>
      <c r="BE70" s="51"/>
      <c r="BF70" s="20"/>
      <c r="BG70" s="20"/>
      <c r="BH70" s="51"/>
      <c r="BI70" s="51"/>
      <c r="BJ70" s="51"/>
    </row>
    <row r="71" spans="1:68" x14ac:dyDescent="0.2"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</row>
    <row r="72" spans="1:68" x14ac:dyDescent="0.2"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123"/>
      <c r="AH72" s="51"/>
      <c r="AI72" s="26"/>
      <c r="AJ72" s="51"/>
      <c r="AK72" s="20"/>
      <c r="AL72" s="51"/>
      <c r="AM72" s="123"/>
      <c r="AN72" s="51"/>
      <c r="AO72" s="26"/>
      <c r="AP72" s="51"/>
      <c r="AQ72" s="20"/>
      <c r="AR72" s="51"/>
      <c r="AS72" s="123"/>
      <c r="AT72" s="51"/>
      <c r="AU72" s="26"/>
      <c r="AV72" s="51"/>
      <c r="AW72" s="20"/>
      <c r="AX72" s="51"/>
      <c r="AY72" s="123"/>
      <c r="AZ72" s="51"/>
      <c r="BA72" s="26"/>
      <c r="BB72" s="51"/>
      <c r="BC72" s="20"/>
      <c r="BD72" s="51"/>
      <c r="BE72" s="123"/>
      <c r="BF72" s="51"/>
      <c r="BG72" s="26"/>
      <c r="BH72" s="51"/>
      <c r="BI72" s="20"/>
      <c r="BJ72" s="51"/>
    </row>
    <row r="73" spans="1:68" x14ac:dyDescent="0.2"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26"/>
      <c r="AJ73" s="51"/>
      <c r="AK73" s="26"/>
      <c r="AL73" s="51"/>
      <c r="AM73" s="51"/>
      <c r="AN73" s="51"/>
      <c r="AO73" s="26"/>
      <c r="AP73" s="51"/>
      <c r="AQ73" s="26"/>
      <c r="AR73" s="51"/>
      <c r="AS73" s="51"/>
      <c r="AT73" s="51"/>
      <c r="AU73" s="26"/>
      <c r="AV73" s="51"/>
      <c r="AW73" s="26"/>
      <c r="AX73" s="51"/>
      <c r="AY73" s="51"/>
      <c r="AZ73" s="51"/>
      <c r="BA73" s="26"/>
      <c r="BB73" s="51"/>
      <c r="BC73" s="26"/>
      <c r="BD73" s="51"/>
      <c r="BE73" s="51"/>
      <c r="BF73" s="51"/>
      <c r="BG73" s="26"/>
      <c r="BH73" s="51"/>
      <c r="BI73" s="26"/>
      <c r="BJ73" s="51"/>
    </row>
    <row r="74" spans="1:68" x14ac:dyDescent="0.2"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19"/>
      <c r="AJ74" s="51"/>
      <c r="AK74" s="51"/>
      <c r="AL74" s="51"/>
      <c r="AM74" s="51"/>
      <c r="AN74" s="51"/>
      <c r="AO74" s="19"/>
      <c r="AP74" s="51"/>
      <c r="AQ74" s="51"/>
      <c r="AR74" s="51"/>
      <c r="AS74" s="51"/>
      <c r="AT74" s="51"/>
      <c r="AU74" s="19"/>
      <c r="AV74" s="51"/>
      <c r="AW74" s="51"/>
      <c r="AX74" s="51"/>
      <c r="AY74" s="51"/>
      <c r="AZ74" s="51"/>
      <c r="BA74" s="19"/>
      <c r="BB74" s="51"/>
      <c r="BC74" s="51"/>
      <c r="BD74" s="51"/>
      <c r="BE74" s="51"/>
      <c r="BF74" s="51"/>
      <c r="BG74" s="19"/>
      <c r="BH74" s="51"/>
      <c r="BI74" s="51"/>
      <c r="BJ74" s="51"/>
    </row>
    <row r="75" spans="1:68" x14ac:dyDescent="0.2"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20"/>
      <c r="AH75" s="51"/>
      <c r="AI75" s="19"/>
      <c r="AJ75" s="51"/>
      <c r="AK75" s="51"/>
      <c r="AL75" s="51"/>
      <c r="AM75" s="20"/>
      <c r="AN75" s="51"/>
      <c r="AO75" s="19"/>
      <c r="AP75" s="51"/>
      <c r="AQ75" s="51"/>
      <c r="AR75" s="51"/>
      <c r="AS75" s="20"/>
      <c r="AT75" s="51"/>
      <c r="AU75" s="19"/>
      <c r="AV75" s="51"/>
      <c r="AW75" s="51"/>
      <c r="AX75" s="51"/>
      <c r="AY75" s="20"/>
      <c r="AZ75" s="51"/>
      <c r="BA75" s="19"/>
      <c r="BB75" s="51"/>
      <c r="BC75" s="51"/>
      <c r="BD75" s="51"/>
      <c r="BE75" s="20"/>
      <c r="BF75" s="51"/>
      <c r="BG75" s="19"/>
      <c r="BH75" s="51"/>
      <c r="BI75" s="51"/>
      <c r="BJ75" s="51"/>
    </row>
    <row r="76" spans="1:68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26"/>
      <c r="AH76" s="51"/>
      <c r="AI76" s="19"/>
      <c r="AJ76" s="51"/>
      <c r="AK76" s="51"/>
      <c r="AL76" s="51"/>
      <c r="AM76" s="26"/>
      <c r="AN76" s="51"/>
      <c r="AO76" s="19"/>
      <c r="AP76" s="51"/>
      <c r="AQ76" s="51"/>
      <c r="AR76" s="51"/>
      <c r="AS76" s="26"/>
      <c r="AT76" s="51"/>
      <c r="AU76" s="19"/>
      <c r="AV76" s="51"/>
      <c r="AW76" s="51"/>
      <c r="AX76" s="51"/>
      <c r="AY76" s="26"/>
      <c r="AZ76" s="51"/>
      <c r="BA76" s="19"/>
      <c r="BB76" s="51"/>
      <c r="BC76" s="51"/>
      <c r="BD76" s="51"/>
      <c r="BE76" s="26"/>
      <c r="BF76" s="51"/>
      <c r="BG76" s="19"/>
      <c r="BH76" s="51"/>
      <c r="BI76" s="51"/>
      <c r="BJ76" s="51"/>
      <c r="BK76" s="51"/>
      <c r="BL76" s="51"/>
      <c r="BM76" s="51"/>
      <c r="BN76" s="51"/>
      <c r="BO76" s="51"/>
      <c r="BP76" s="51"/>
    </row>
    <row r="77" spans="1:68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</row>
    <row r="78" spans="1:68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26"/>
      <c r="AG78" s="20"/>
      <c r="AH78" s="26"/>
      <c r="AI78" s="51"/>
      <c r="AJ78" s="51"/>
      <c r="AK78" s="51"/>
      <c r="AL78" s="51"/>
      <c r="AM78" s="51"/>
      <c r="AN78" s="26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</row>
    <row r="79" spans="1:68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26"/>
      <c r="AG79" s="26"/>
      <c r="AH79" s="26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</row>
    <row r="80" spans="1:68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26"/>
      <c r="AG80" s="19"/>
      <c r="AH80" s="26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26"/>
      <c r="BP80" s="51"/>
    </row>
    <row r="81" spans="1:73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20"/>
      <c r="AO81" s="20"/>
      <c r="AP81" s="51"/>
      <c r="AQ81" s="51"/>
      <c r="AR81" s="51"/>
      <c r="AS81" s="51"/>
      <c r="AT81" s="20"/>
      <c r="AU81" s="20"/>
      <c r="AV81" s="51"/>
      <c r="AW81" s="51"/>
      <c r="AX81" s="51"/>
      <c r="AY81" s="51"/>
      <c r="AZ81" s="20"/>
      <c r="BA81" s="20"/>
      <c r="BB81" s="51"/>
      <c r="BC81" s="51"/>
      <c r="BD81" s="51"/>
      <c r="BE81" s="51"/>
      <c r="BF81" s="20"/>
      <c r="BG81" s="20"/>
      <c r="BH81" s="51"/>
      <c r="BI81" s="51"/>
      <c r="BJ81" s="51"/>
      <c r="BK81" s="51"/>
      <c r="BL81" s="20"/>
      <c r="BM81" s="20"/>
      <c r="BN81" s="51"/>
      <c r="BO81" s="51"/>
      <c r="BP81" s="51"/>
    </row>
    <row r="82" spans="1:73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</row>
    <row r="83" spans="1:73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123"/>
      <c r="AN83" s="51"/>
      <c r="AO83" s="26"/>
      <c r="AP83" s="51"/>
      <c r="AQ83" s="20"/>
      <c r="AR83" s="51"/>
      <c r="AS83" s="123"/>
      <c r="AT83" s="51"/>
      <c r="AU83" s="26"/>
      <c r="AV83" s="51"/>
      <c r="AW83" s="20"/>
      <c r="AX83" s="51"/>
      <c r="AY83" s="123"/>
      <c r="AZ83" s="51"/>
      <c r="BA83" s="26"/>
      <c r="BB83" s="51"/>
      <c r="BC83" s="20"/>
      <c r="BD83" s="51"/>
      <c r="BE83" s="123"/>
      <c r="BF83" s="51"/>
      <c r="BG83" s="26"/>
      <c r="BH83" s="51"/>
      <c r="BI83" s="20"/>
      <c r="BJ83" s="51"/>
      <c r="BK83" s="123"/>
      <c r="BL83" s="51"/>
      <c r="BM83" s="26"/>
      <c r="BN83" s="51"/>
      <c r="BO83" s="20"/>
      <c r="BP83" s="51"/>
    </row>
    <row r="84" spans="1:73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26"/>
      <c r="AP84" s="51"/>
      <c r="AQ84" s="26"/>
      <c r="AR84" s="51"/>
      <c r="AS84" s="51"/>
      <c r="AT84" s="51"/>
      <c r="AU84" s="26"/>
      <c r="AV84" s="51"/>
      <c r="AW84" s="26"/>
      <c r="AX84" s="51"/>
      <c r="AY84" s="51"/>
      <c r="AZ84" s="51"/>
      <c r="BA84" s="26"/>
      <c r="BB84" s="51"/>
      <c r="BC84" s="26"/>
      <c r="BD84" s="51"/>
      <c r="BE84" s="51"/>
      <c r="BF84" s="51"/>
      <c r="BG84" s="26"/>
      <c r="BH84" s="51"/>
      <c r="BI84" s="26"/>
      <c r="BJ84" s="51"/>
      <c r="BK84" s="51"/>
      <c r="BL84" s="51"/>
      <c r="BM84" s="26"/>
      <c r="BN84" s="51"/>
      <c r="BO84" s="26"/>
      <c r="BP84" s="51"/>
    </row>
    <row r="85" spans="1:73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19"/>
      <c r="AP85" s="51"/>
      <c r="AQ85" s="51"/>
      <c r="AR85" s="51"/>
      <c r="AS85" s="51"/>
      <c r="AT85" s="51"/>
      <c r="AU85" s="19"/>
      <c r="AV85" s="51"/>
      <c r="AW85" s="51"/>
      <c r="AX85" s="51"/>
      <c r="AY85" s="51"/>
      <c r="AZ85" s="51"/>
      <c r="BA85" s="19"/>
      <c r="BB85" s="51"/>
      <c r="BC85" s="51"/>
      <c r="BD85" s="51"/>
      <c r="BE85" s="51"/>
      <c r="BF85" s="51"/>
      <c r="BG85" s="19"/>
      <c r="BH85" s="51"/>
      <c r="BI85" s="51"/>
      <c r="BJ85" s="51"/>
      <c r="BK85" s="51"/>
      <c r="BL85" s="51"/>
      <c r="BM85" s="19"/>
      <c r="BN85" s="51"/>
      <c r="BO85" s="51"/>
      <c r="BP85" s="51"/>
    </row>
    <row r="86" spans="1:73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20"/>
      <c r="AN86" s="51"/>
      <c r="AO86" s="19"/>
      <c r="AP86" s="51"/>
      <c r="AQ86" s="51"/>
      <c r="AR86" s="51"/>
      <c r="AS86" s="20"/>
      <c r="AT86" s="51"/>
      <c r="AU86" s="19"/>
      <c r="AV86" s="51"/>
      <c r="AW86" s="51"/>
      <c r="AX86" s="51"/>
      <c r="AY86" s="20"/>
      <c r="AZ86" s="51"/>
      <c r="BA86" s="19"/>
      <c r="BB86" s="51"/>
      <c r="BC86" s="51"/>
      <c r="BD86" s="51"/>
      <c r="BE86" s="20"/>
      <c r="BF86" s="51"/>
      <c r="BG86" s="19"/>
      <c r="BH86" s="51"/>
      <c r="BI86" s="51"/>
      <c r="BJ86" s="51"/>
      <c r="BK86" s="20"/>
      <c r="BL86" s="51"/>
      <c r="BM86" s="19"/>
      <c r="BN86" s="51"/>
      <c r="BO86" s="51"/>
      <c r="BP86" s="51"/>
    </row>
    <row r="87" spans="1:73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26"/>
      <c r="AN87" s="51"/>
      <c r="AO87" s="19"/>
      <c r="AP87" s="51"/>
      <c r="AQ87" s="51"/>
      <c r="AR87" s="51"/>
      <c r="AS87" s="26"/>
      <c r="AT87" s="51"/>
      <c r="AU87" s="19"/>
      <c r="AV87" s="51"/>
      <c r="AW87" s="51"/>
      <c r="AX87" s="51"/>
      <c r="AY87" s="26"/>
      <c r="AZ87" s="51"/>
      <c r="BA87" s="19"/>
      <c r="BB87" s="51"/>
      <c r="BC87" s="51"/>
      <c r="BD87" s="51"/>
      <c r="BE87" s="26"/>
      <c r="BF87" s="51"/>
      <c r="BG87" s="19"/>
      <c r="BH87" s="51"/>
      <c r="BI87" s="51"/>
      <c r="BJ87" s="51"/>
      <c r="BK87" s="26"/>
      <c r="BL87" s="51"/>
      <c r="BM87" s="19"/>
      <c r="BN87" s="51"/>
      <c r="BO87" s="51"/>
      <c r="BP87" s="51"/>
    </row>
    <row r="88" spans="1:73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</row>
    <row r="89" spans="1:73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26"/>
      <c r="AM89" s="20"/>
      <c r="AN89" s="26"/>
      <c r="AO89" s="20"/>
      <c r="AP89" s="51"/>
      <c r="AQ89" s="51"/>
      <c r="AR89" s="51"/>
      <c r="AS89" s="51"/>
      <c r="AT89" s="51"/>
      <c r="AU89" s="20"/>
      <c r="AV89" s="51"/>
      <c r="AW89" s="51"/>
      <c r="AX89" s="51"/>
      <c r="AY89" s="51"/>
      <c r="AZ89" s="51"/>
      <c r="BA89" s="20"/>
      <c r="BB89" s="51"/>
      <c r="BC89" s="51"/>
      <c r="BD89" s="51"/>
      <c r="BE89" s="51"/>
      <c r="BF89" s="51"/>
      <c r="BG89" s="20"/>
      <c r="BH89" s="51"/>
      <c r="BI89" s="51"/>
      <c r="BJ89" s="51"/>
      <c r="BK89" s="51"/>
      <c r="BL89" s="51"/>
      <c r="BM89" s="20"/>
      <c r="BN89" s="51"/>
      <c r="BO89" s="51"/>
      <c r="BP89" s="51"/>
    </row>
    <row r="90" spans="1:73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26"/>
      <c r="AM90" s="26"/>
      <c r="AN90" s="26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</row>
    <row r="91" spans="1:73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26"/>
      <c r="AM91" s="19"/>
      <c r="AN91" s="26"/>
      <c r="AO91" s="51"/>
      <c r="AP91" s="51"/>
      <c r="AQ91" s="51"/>
      <c r="AR91" s="51"/>
      <c r="AS91" s="51"/>
      <c r="AT91" s="20"/>
      <c r="AU91" s="20"/>
      <c r="AV91" s="51"/>
      <c r="AW91" s="51"/>
      <c r="AX91" s="51"/>
      <c r="AY91" s="51"/>
      <c r="AZ91" s="20"/>
      <c r="BA91" s="20"/>
      <c r="BB91" s="51"/>
      <c r="BC91" s="51"/>
      <c r="BD91" s="51"/>
      <c r="BE91" s="51"/>
      <c r="BF91" s="20"/>
      <c r="BG91" s="20"/>
      <c r="BH91" s="51"/>
      <c r="BI91" s="51"/>
      <c r="BJ91" s="51"/>
      <c r="BK91" s="51"/>
      <c r="BL91" s="20"/>
      <c r="BM91" s="20"/>
      <c r="BN91" s="51"/>
      <c r="BO91" s="51"/>
      <c r="BP91" s="51"/>
      <c r="BQ91" s="51"/>
      <c r="BR91" s="20"/>
      <c r="BS91" s="20"/>
      <c r="BT91" s="51"/>
      <c r="BU91" s="51"/>
    </row>
    <row r="92" spans="1:73" x14ac:dyDescent="0.2">
      <c r="A92" s="51"/>
      <c r="B92" s="51"/>
      <c r="C92" s="20"/>
      <c r="D92" s="51"/>
      <c r="E92" s="51"/>
      <c r="F92" s="51"/>
      <c r="G92" s="51"/>
      <c r="H92" s="51"/>
      <c r="I92" s="20"/>
      <c r="J92" s="51"/>
      <c r="K92" s="51"/>
      <c r="L92" s="51"/>
      <c r="M92" s="51"/>
      <c r="N92" s="51"/>
      <c r="O92" s="20"/>
      <c r="P92" s="51"/>
      <c r="Q92" s="51"/>
      <c r="R92" s="51"/>
      <c r="S92" s="51"/>
      <c r="T92" s="51"/>
      <c r="U92" s="20"/>
      <c r="V92" s="51"/>
      <c r="W92" s="51"/>
      <c r="X92" s="51"/>
      <c r="Y92" s="51"/>
      <c r="Z92" s="51"/>
      <c r="AA92" s="20"/>
      <c r="AB92" s="51"/>
      <c r="AC92" s="51"/>
      <c r="AD92" s="51"/>
      <c r="AE92" s="51"/>
      <c r="AF92" s="51"/>
      <c r="AG92" s="20"/>
      <c r="AH92" s="51"/>
      <c r="AI92" s="51"/>
      <c r="AJ92" s="51"/>
      <c r="AK92" s="51"/>
      <c r="AL92" s="51"/>
      <c r="AM92" s="20"/>
      <c r="AN92" s="51"/>
      <c r="AO92" s="20"/>
      <c r="AP92" s="51"/>
      <c r="AQ92" s="51"/>
      <c r="AR92" s="51"/>
      <c r="AS92" s="51"/>
      <c r="AT92" s="51"/>
      <c r="AU92" s="20"/>
      <c r="AV92" s="51"/>
      <c r="AW92" s="51"/>
      <c r="AX92" s="51"/>
      <c r="AY92" s="51"/>
      <c r="AZ92" s="51"/>
      <c r="BA92" s="20"/>
      <c r="BB92" s="51"/>
      <c r="BC92" s="51"/>
      <c r="BD92" s="51"/>
      <c r="BE92" s="51"/>
      <c r="BF92" s="51"/>
      <c r="BG92" s="20"/>
      <c r="BH92" s="51"/>
      <c r="BI92" s="51"/>
      <c r="BJ92" s="51"/>
      <c r="BK92" s="51"/>
      <c r="BL92" s="51"/>
      <c r="BM92" s="20"/>
      <c r="BN92" s="51"/>
      <c r="BO92" s="51"/>
      <c r="BP92" s="51"/>
      <c r="BQ92" s="51"/>
      <c r="BR92" s="51"/>
      <c r="BS92" s="51"/>
      <c r="BT92" s="51"/>
      <c r="BU92" s="51"/>
    </row>
    <row r="93" spans="1:73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123"/>
      <c r="AT93" s="51"/>
      <c r="AU93" s="26"/>
      <c r="AV93" s="51"/>
      <c r="AW93" s="20"/>
      <c r="AX93" s="51"/>
      <c r="AY93" s="123"/>
      <c r="AZ93" s="51"/>
      <c r="BA93" s="26"/>
      <c r="BB93" s="51"/>
      <c r="BC93" s="20"/>
      <c r="BD93" s="51"/>
      <c r="BE93" s="123"/>
      <c r="BF93" s="51"/>
      <c r="BG93" s="26"/>
      <c r="BH93" s="51"/>
      <c r="BI93" s="20"/>
      <c r="BJ93" s="51"/>
      <c r="BK93" s="123"/>
      <c r="BL93" s="51"/>
      <c r="BM93" s="26"/>
      <c r="BN93" s="51"/>
      <c r="BO93" s="20"/>
      <c r="BP93" s="51"/>
      <c r="BQ93" s="123"/>
      <c r="BR93" s="51"/>
      <c r="BS93" s="26"/>
      <c r="BT93" s="51"/>
      <c r="BU93" s="20"/>
    </row>
    <row r="94" spans="1:73" x14ac:dyDescent="0.2">
      <c r="A94" s="51"/>
      <c r="B94" s="51"/>
      <c r="C94" s="20"/>
      <c r="D94" s="51"/>
      <c r="E94" s="51"/>
      <c r="F94" s="51"/>
      <c r="G94" s="51"/>
      <c r="H94" s="51"/>
      <c r="I94" s="20"/>
      <c r="J94" s="51"/>
      <c r="K94" s="51"/>
      <c r="L94" s="51"/>
      <c r="M94" s="51"/>
      <c r="N94" s="51"/>
      <c r="O94" s="20"/>
      <c r="P94" s="51"/>
      <c r="Q94" s="51"/>
      <c r="R94" s="51"/>
      <c r="S94" s="51"/>
      <c r="T94" s="51"/>
      <c r="U94" s="20"/>
      <c r="V94" s="51"/>
      <c r="W94" s="51"/>
      <c r="X94" s="51"/>
      <c r="Y94" s="51"/>
      <c r="Z94" s="51"/>
      <c r="AA94" s="20"/>
      <c r="AB94" s="51"/>
      <c r="AC94" s="51"/>
      <c r="AD94" s="51"/>
      <c r="AE94" s="51"/>
      <c r="AF94" s="51"/>
      <c r="AG94" s="20"/>
      <c r="AH94" s="51"/>
      <c r="AI94" s="51"/>
      <c r="AJ94" s="51"/>
      <c r="AK94" s="51"/>
      <c r="AL94" s="51"/>
      <c r="AM94" s="20"/>
      <c r="AN94" s="51"/>
      <c r="AO94" s="51"/>
      <c r="AP94" s="51"/>
      <c r="AQ94" s="51"/>
      <c r="AR94" s="51"/>
      <c r="AS94" s="51"/>
      <c r="AT94" s="51"/>
      <c r="AU94" s="26"/>
      <c r="AV94" s="51"/>
      <c r="AW94" s="26"/>
      <c r="AX94" s="51"/>
      <c r="AY94" s="51"/>
      <c r="AZ94" s="51"/>
      <c r="BA94" s="26"/>
      <c r="BB94" s="51"/>
      <c r="BC94" s="26"/>
      <c r="BD94" s="51"/>
      <c r="BE94" s="51"/>
      <c r="BF94" s="51"/>
      <c r="BG94" s="26"/>
      <c r="BH94" s="51"/>
      <c r="BI94" s="26"/>
      <c r="BJ94" s="51"/>
      <c r="BK94" s="51"/>
      <c r="BL94" s="51"/>
      <c r="BM94" s="26"/>
      <c r="BN94" s="51"/>
      <c r="BO94" s="26"/>
      <c r="BP94" s="51"/>
      <c r="BQ94" s="51"/>
      <c r="BR94" s="51"/>
      <c r="BS94" s="26"/>
      <c r="BT94" s="51"/>
      <c r="BU94" s="26"/>
    </row>
    <row r="95" spans="1:73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19"/>
      <c r="AV95" s="51"/>
      <c r="AW95" s="51"/>
      <c r="AX95" s="51"/>
      <c r="AY95" s="51"/>
      <c r="AZ95" s="51"/>
      <c r="BA95" s="19"/>
      <c r="BB95" s="51"/>
      <c r="BC95" s="51"/>
      <c r="BD95" s="51"/>
      <c r="BE95" s="51"/>
      <c r="BF95" s="51"/>
      <c r="BG95" s="19"/>
      <c r="BH95" s="51"/>
      <c r="BI95" s="51"/>
      <c r="BJ95" s="51"/>
      <c r="BK95" s="51"/>
      <c r="BL95" s="51"/>
      <c r="BM95" s="19"/>
      <c r="BN95" s="51"/>
      <c r="BO95" s="51"/>
      <c r="BP95" s="51"/>
      <c r="BQ95" s="51"/>
      <c r="BR95" s="51"/>
      <c r="BS95" s="19"/>
      <c r="BT95" s="51"/>
      <c r="BU95" s="51"/>
    </row>
    <row r="96" spans="1:73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20"/>
      <c r="AT96" s="51"/>
      <c r="AU96" s="19"/>
      <c r="AV96" s="51"/>
      <c r="AW96" s="51"/>
      <c r="AX96" s="51"/>
      <c r="AY96" s="20"/>
      <c r="AZ96" s="51"/>
      <c r="BA96" s="19"/>
      <c r="BB96" s="51"/>
      <c r="BC96" s="51"/>
      <c r="BD96" s="51"/>
      <c r="BE96" s="20"/>
      <c r="BF96" s="51"/>
      <c r="BG96" s="19"/>
      <c r="BH96" s="51"/>
      <c r="BI96" s="51"/>
      <c r="BJ96" s="51"/>
      <c r="BK96" s="20"/>
      <c r="BL96" s="51"/>
      <c r="BM96" s="19"/>
      <c r="BN96" s="51"/>
      <c r="BO96" s="51"/>
      <c r="BP96" s="51"/>
      <c r="BQ96" s="20"/>
      <c r="BR96" s="51"/>
      <c r="BS96" s="19"/>
      <c r="BT96" s="51"/>
      <c r="BU96" s="51"/>
    </row>
    <row r="97" spans="1:73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26"/>
      <c r="AT97" s="51"/>
      <c r="AU97" s="19"/>
      <c r="AV97" s="51"/>
      <c r="AW97" s="51"/>
      <c r="AX97" s="51"/>
      <c r="AY97" s="26"/>
      <c r="AZ97" s="51"/>
      <c r="BA97" s="19"/>
      <c r="BB97" s="51"/>
      <c r="BC97" s="51"/>
      <c r="BD97" s="51"/>
      <c r="BE97" s="26"/>
      <c r="BF97" s="51"/>
      <c r="BG97" s="19"/>
      <c r="BH97" s="51"/>
      <c r="BI97" s="51"/>
      <c r="BJ97" s="51"/>
      <c r="BK97" s="26"/>
      <c r="BL97" s="51"/>
      <c r="BM97" s="19"/>
      <c r="BN97" s="51"/>
      <c r="BO97" s="51"/>
      <c r="BP97" s="51"/>
      <c r="BQ97" s="26"/>
      <c r="BR97" s="51"/>
      <c r="BS97" s="19"/>
      <c r="BT97" s="51"/>
      <c r="BU97" s="5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B4:BV96"/>
  <sheetViews>
    <sheetView zoomScale="50" zoomScaleNormal="50" workbookViewId="0">
      <selection activeCell="F44" sqref="F44"/>
    </sheetView>
  </sheetViews>
  <sheetFormatPr defaultRowHeight="12.75" x14ac:dyDescent="0.2"/>
  <cols>
    <col min="1" max="82" width="4.7109375" style="1" customWidth="1"/>
    <col min="83" max="16384" width="9.140625" style="1"/>
  </cols>
  <sheetData>
    <row r="4" spans="2:24" x14ac:dyDescent="0.2">
      <c r="H4" s="7" t="s">
        <v>6</v>
      </c>
      <c r="I4" s="7" t="s">
        <v>7</v>
      </c>
      <c r="J4" s="8"/>
      <c r="K4" s="8"/>
      <c r="L4" s="7" t="s">
        <v>8</v>
      </c>
      <c r="M4" s="7" t="s">
        <v>2</v>
      </c>
      <c r="N4" s="7" t="s">
        <v>4</v>
      </c>
      <c r="O4" s="7" t="s">
        <v>9</v>
      </c>
      <c r="S4" s="7" t="s">
        <v>6</v>
      </c>
      <c r="T4" s="7" t="s">
        <v>8</v>
      </c>
      <c r="U4" s="7" t="s">
        <v>7</v>
      </c>
      <c r="V4" s="7" t="s">
        <v>2</v>
      </c>
      <c r="W4" s="7" t="s">
        <v>4</v>
      </c>
      <c r="X4" s="7" t="s">
        <v>9</v>
      </c>
    </row>
    <row r="5" spans="2:24" x14ac:dyDescent="0.2">
      <c r="B5" s="1" t="s">
        <v>0</v>
      </c>
      <c r="C5" s="1" t="s">
        <v>1</v>
      </c>
      <c r="D5" s="1" t="s">
        <v>5</v>
      </c>
      <c r="H5" s="6" t="s">
        <v>0</v>
      </c>
      <c r="I5" s="6" t="s">
        <v>1</v>
      </c>
      <c r="J5" s="4" t="s">
        <v>5</v>
      </c>
      <c r="K5" s="5" t="s">
        <v>0</v>
      </c>
      <c r="L5" s="6" t="s">
        <v>1</v>
      </c>
      <c r="M5" s="6" t="s">
        <v>2</v>
      </c>
      <c r="N5" s="3" t="s">
        <v>3</v>
      </c>
      <c r="O5" s="3" t="s">
        <v>4</v>
      </c>
      <c r="S5" s="6" t="s">
        <v>0</v>
      </c>
      <c r="T5" s="6" t="s">
        <v>1</v>
      </c>
      <c r="U5" s="6" t="s">
        <v>1</v>
      </c>
      <c r="V5" s="6" t="s">
        <v>2</v>
      </c>
      <c r="W5" s="3" t="s">
        <v>3</v>
      </c>
      <c r="X5" s="3" t="s">
        <v>4</v>
      </c>
    </row>
    <row r="6" spans="2:24" x14ac:dyDescent="0.2">
      <c r="B6" s="1">
        <v>0</v>
      </c>
      <c r="C6" s="1">
        <v>0</v>
      </c>
      <c r="D6" s="1">
        <v>0</v>
      </c>
      <c r="H6" s="6">
        <v>0</v>
      </c>
      <c r="I6" s="6">
        <v>0</v>
      </c>
      <c r="J6" s="4">
        <v>0</v>
      </c>
      <c r="K6" s="5">
        <v>0</v>
      </c>
      <c r="L6" s="6">
        <v>0</v>
      </c>
      <c r="M6" s="6">
        <v>0</v>
      </c>
      <c r="N6" s="3">
        <v>0</v>
      </c>
      <c r="O6" s="3">
        <v>0</v>
      </c>
      <c r="S6" s="6">
        <v>0</v>
      </c>
      <c r="T6" s="6">
        <v>0</v>
      </c>
      <c r="U6" s="6">
        <v>0</v>
      </c>
      <c r="V6" s="6">
        <v>0</v>
      </c>
      <c r="W6" s="3">
        <v>0</v>
      </c>
      <c r="X6" s="3">
        <v>0</v>
      </c>
    </row>
    <row r="7" spans="2:24" x14ac:dyDescent="0.2">
      <c r="B7" s="1">
        <v>0</v>
      </c>
      <c r="C7" s="1">
        <v>0</v>
      </c>
      <c r="D7" s="1">
        <v>0</v>
      </c>
      <c r="H7" s="6">
        <v>1</v>
      </c>
      <c r="I7" s="6">
        <v>1</v>
      </c>
      <c r="J7" s="4">
        <v>0</v>
      </c>
      <c r="K7" s="5">
        <v>0</v>
      </c>
      <c r="L7" s="6">
        <v>0</v>
      </c>
      <c r="M7" s="6">
        <v>0</v>
      </c>
      <c r="N7" s="3">
        <v>0</v>
      </c>
      <c r="O7" s="3">
        <v>0</v>
      </c>
      <c r="S7" s="6">
        <v>1</v>
      </c>
      <c r="T7" s="6">
        <v>0</v>
      </c>
      <c r="U7" s="6">
        <v>1</v>
      </c>
      <c r="V7" s="6">
        <v>0</v>
      </c>
      <c r="W7" s="3">
        <v>0</v>
      </c>
      <c r="X7" s="3">
        <v>0</v>
      </c>
    </row>
    <row r="8" spans="2:24" x14ac:dyDescent="0.2">
      <c r="B8" s="1">
        <v>0</v>
      </c>
      <c r="C8" s="1">
        <v>0</v>
      </c>
      <c r="D8" s="1">
        <v>0</v>
      </c>
      <c r="H8" s="6">
        <v>1</v>
      </c>
      <c r="I8" s="6">
        <v>0</v>
      </c>
      <c r="J8" s="4">
        <v>1</v>
      </c>
      <c r="K8" s="5">
        <v>1</v>
      </c>
      <c r="L8" s="6">
        <v>0</v>
      </c>
      <c r="M8" s="6">
        <v>0</v>
      </c>
      <c r="N8" s="3">
        <v>1</v>
      </c>
      <c r="O8" s="3">
        <v>0</v>
      </c>
      <c r="S8" s="6">
        <v>1</v>
      </c>
      <c r="T8" s="6">
        <v>0</v>
      </c>
      <c r="U8" s="6">
        <v>0</v>
      </c>
      <c r="V8" s="6">
        <v>0</v>
      </c>
      <c r="W8" s="3">
        <v>1</v>
      </c>
      <c r="X8" s="3">
        <v>0</v>
      </c>
    </row>
    <row r="9" spans="2:24" x14ac:dyDescent="0.2">
      <c r="B9" s="1">
        <v>0</v>
      </c>
      <c r="C9" s="1">
        <v>0</v>
      </c>
      <c r="D9" s="1">
        <v>0</v>
      </c>
      <c r="H9" s="6">
        <v>0</v>
      </c>
      <c r="I9" s="6">
        <v>1</v>
      </c>
      <c r="J9" s="4">
        <v>1</v>
      </c>
      <c r="K9" s="5">
        <v>1</v>
      </c>
      <c r="L9" s="6">
        <v>0</v>
      </c>
      <c r="M9" s="6">
        <v>0</v>
      </c>
      <c r="N9" s="3">
        <v>1</v>
      </c>
      <c r="O9" s="3">
        <v>0</v>
      </c>
      <c r="S9" s="6">
        <v>0</v>
      </c>
      <c r="T9" s="6">
        <v>0</v>
      </c>
      <c r="U9" s="6">
        <v>1</v>
      </c>
      <c r="V9" s="6">
        <v>0</v>
      </c>
      <c r="W9" s="3">
        <v>1</v>
      </c>
      <c r="X9" s="3">
        <v>0</v>
      </c>
    </row>
    <row r="10" spans="2:24" x14ac:dyDescent="0.2">
      <c r="B10" s="1">
        <v>1</v>
      </c>
      <c r="C10" s="1">
        <v>0</v>
      </c>
      <c r="D10" s="1">
        <v>1</v>
      </c>
      <c r="H10" s="6">
        <v>0</v>
      </c>
      <c r="I10" s="6">
        <v>0</v>
      </c>
      <c r="J10" s="4">
        <v>0</v>
      </c>
      <c r="K10" s="5">
        <v>0</v>
      </c>
      <c r="L10" s="6">
        <v>1</v>
      </c>
      <c r="M10" s="6">
        <v>0</v>
      </c>
      <c r="N10" s="3">
        <v>1</v>
      </c>
      <c r="O10" s="3">
        <v>0</v>
      </c>
      <c r="S10" s="6">
        <v>0</v>
      </c>
      <c r="T10" s="6">
        <v>1</v>
      </c>
      <c r="U10" s="6">
        <v>0</v>
      </c>
      <c r="V10" s="6">
        <v>0</v>
      </c>
      <c r="W10" s="3">
        <v>1</v>
      </c>
      <c r="X10" s="3">
        <v>0</v>
      </c>
    </row>
    <row r="11" spans="2:24" x14ac:dyDescent="0.2">
      <c r="B11" s="1">
        <v>1</v>
      </c>
      <c r="C11" s="1">
        <v>0</v>
      </c>
      <c r="D11" s="1">
        <v>1</v>
      </c>
      <c r="H11" s="6">
        <v>1</v>
      </c>
      <c r="I11" s="6">
        <v>1</v>
      </c>
      <c r="J11" s="4">
        <v>0</v>
      </c>
      <c r="K11" s="5">
        <v>0</v>
      </c>
      <c r="L11" s="6">
        <v>1</v>
      </c>
      <c r="M11" s="6">
        <v>0</v>
      </c>
      <c r="N11" s="3">
        <v>1</v>
      </c>
      <c r="O11" s="3">
        <v>0</v>
      </c>
      <c r="S11" s="6">
        <v>1</v>
      </c>
      <c r="T11" s="6">
        <v>1</v>
      </c>
      <c r="U11" s="6">
        <v>1</v>
      </c>
      <c r="V11" s="6">
        <v>0</v>
      </c>
      <c r="W11" s="3">
        <v>1</v>
      </c>
      <c r="X11" s="3">
        <v>0</v>
      </c>
    </row>
    <row r="12" spans="2:24" x14ac:dyDescent="0.2">
      <c r="B12" s="1">
        <v>1</v>
      </c>
      <c r="C12" s="1">
        <v>0</v>
      </c>
      <c r="D12" s="1">
        <v>1</v>
      </c>
      <c r="H12" s="6">
        <v>1</v>
      </c>
      <c r="I12" s="6">
        <v>0</v>
      </c>
      <c r="J12" s="4">
        <v>1</v>
      </c>
      <c r="K12" s="5">
        <v>1</v>
      </c>
      <c r="L12" s="6">
        <v>1</v>
      </c>
      <c r="M12" s="6">
        <v>0</v>
      </c>
      <c r="N12" s="3">
        <v>0</v>
      </c>
      <c r="O12" s="3">
        <v>1</v>
      </c>
      <c r="S12" s="6">
        <v>1</v>
      </c>
      <c r="T12" s="6">
        <v>1</v>
      </c>
      <c r="U12" s="6">
        <v>0</v>
      </c>
      <c r="V12" s="6">
        <v>0</v>
      </c>
      <c r="W12" s="3">
        <v>0</v>
      </c>
      <c r="X12" s="3">
        <v>1</v>
      </c>
    </row>
    <row r="13" spans="2:24" x14ac:dyDescent="0.2">
      <c r="B13" s="1">
        <v>1</v>
      </c>
      <c r="C13" s="1">
        <v>0</v>
      </c>
      <c r="D13" s="1">
        <v>1</v>
      </c>
      <c r="H13" s="6">
        <v>0</v>
      </c>
      <c r="I13" s="6">
        <v>1</v>
      </c>
      <c r="J13" s="4">
        <v>1</v>
      </c>
      <c r="K13" s="5">
        <v>1</v>
      </c>
      <c r="L13" s="6">
        <v>1</v>
      </c>
      <c r="M13" s="6">
        <v>0</v>
      </c>
      <c r="N13" s="3">
        <v>0</v>
      </c>
      <c r="O13" s="3">
        <v>1</v>
      </c>
      <c r="S13" s="6">
        <v>0</v>
      </c>
      <c r="T13" s="6">
        <v>1</v>
      </c>
      <c r="U13" s="6">
        <v>1</v>
      </c>
      <c r="V13" s="6">
        <v>0</v>
      </c>
      <c r="W13" s="3">
        <v>0</v>
      </c>
      <c r="X13" s="3">
        <v>1</v>
      </c>
    </row>
    <row r="14" spans="2:24" x14ac:dyDescent="0.2">
      <c r="B14" s="1">
        <v>0</v>
      </c>
      <c r="C14" s="1">
        <v>1</v>
      </c>
      <c r="D14" s="1">
        <v>1</v>
      </c>
      <c r="H14" s="6">
        <v>0</v>
      </c>
      <c r="I14" s="6">
        <v>0</v>
      </c>
      <c r="J14" s="4">
        <v>0</v>
      </c>
      <c r="K14" s="5">
        <v>0</v>
      </c>
      <c r="L14" s="6">
        <v>0</v>
      </c>
      <c r="M14" s="6">
        <v>1</v>
      </c>
      <c r="N14" s="3">
        <v>1</v>
      </c>
      <c r="O14" s="3">
        <v>0</v>
      </c>
      <c r="S14" s="6">
        <v>0</v>
      </c>
      <c r="T14" s="6">
        <v>0</v>
      </c>
      <c r="U14" s="6">
        <v>0</v>
      </c>
      <c r="V14" s="6">
        <v>1</v>
      </c>
      <c r="W14" s="3">
        <v>1</v>
      </c>
      <c r="X14" s="3">
        <v>0</v>
      </c>
    </row>
    <row r="15" spans="2:24" x14ac:dyDescent="0.2">
      <c r="B15" s="1">
        <v>0</v>
      </c>
      <c r="C15" s="1">
        <v>1</v>
      </c>
      <c r="D15" s="1">
        <v>1</v>
      </c>
      <c r="H15" s="6">
        <v>1</v>
      </c>
      <c r="I15" s="6">
        <v>1</v>
      </c>
      <c r="J15" s="4">
        <v>0</v>
      </c>
      <c r="K15" s="5">
        <v>0</v>
      </c>
      <c r="L15" s="6">
        <v>0</v>
      </c>
      <c r="M15" s="6">
        <v>1</v>
      </c>
      <c r="N15" s="3">
        <v>1</v>
      </c>
      <c r="O15" s="3">
        <v>0</v>
      </c>
      <c r="S15" s="6">
        <v>1</v>
      </c>
      <c r="T15" s="6">
        <v>0</v>
      </c>
      <c r="U15" s="6">
        <v>1</v>
      </c>
      <c r="V15" s="6">
        <v>1</v>
      </c>
      <c r="W15" s="3">
        <v>1</v>
      </c>
      <c r="X15" s="3">
        <v>0</v>
      </c>
    </row>
    <row r="16" spans="2:24" x14ac:dyDescent="0.2">
      <c r="B16" s="1">
        <v>0</v>
      </c>
      <c r="C16" s="1">
        <v>1</v>
      </c>
      <c r="D16" s="1">
        <v>1</v>
      </c>
      <c r="H16" s="6">
        <v>1</v>
      </c>
      <c r="I16" s="6">
        <v>0</v>
      </c>
      <c r="J16" s="4">
        <v>1</v>
      </c>
      <c r="K16" s="5">
        <v>1</v>
      </c>
      <c r="L16" s="6">
        <v>0</v>
      </c>
      <c r="M16" s="6">
        <v>1</v>
      </c>
      <c r="N16" s="3">
        <v>0</v>
      </c>
      <c r="O16" s="3">
        <v>1</v>
      </c>
      <c r="S16" s="6">
        <v>1</v>
      </c>
      <c r="T16" s="6">
        <v>0</v>
      </c>
      <c r="U16" s="6">
        <v>0</v>
      </c>
      <c r="V16" s="6">
        <v>1</v>
      </c>
      <c r="W16" s="3">
        <v>0</v>
      </c>
      <c r="X16" s="3">
        <v>1</v>
      </c>
    </row>
    <row r="17" spans="2:74" x14ac:dyDescent="0.2">
      <c r="B17" s="1">
        <v>0</v>
      </c>
      <c r="C17" s="1">
        <v>1</v>
      </c>
      <c r="D17" s="1">
        <v>1</v>
      </c>
      <c r="H17" s="6">
        <v>0</v>
      </c>
      <c r="I17" s="6">
        <v>1</v>
      </c>
      <c r="J17" s="4">
        <v>1</v>
      </c>
      <c r="K17" s="5">
        <v>1</v>
      </c>
      <c r="L17" s="6">
        <v>0</v>
      </c>
      <c r="M17" s="6">
        <v>1</v>
      </c>
      <c r="N17" s="3">
        <v>0</v>
      </c>
      <c r="O17" s="3">
        <v>1</v>
      </c>
      <c r="S17" s="6">
        <v>0</v>
      </c>
      <c r="T17" s="6">
        <v>0</v>
      </c>
      <c r="U17" s="6">
        <v>1</v>
      </c>
      <c r="V17" s="6">
        <v>1</v>
      </c>
      <c r="W17" s="3">
        <v>0</v>
      </c>
      <c r="X17" s="3">
        <v>1</v>
      </c>
    </row>
    <row r="18" spans="2:74" x14ac:dyDescent="0.2">
      <c r="B18" s="1">
        <v>1</v>
      </c>
      <c r="C18" s="1">
        <v>1</v>
      </c>
      <c r="D18" s="1">
        <v>0</v>
      </c>
      <c r="H18" s="6">
        <v>0</v>
      </c>
      <c r="I18" s="6">
        <v>0</v>
      </c>
      <c r="J18" s="4">
        <v>0</v>
      </c>
      <c r="K18" s="5">
        <v>0</v>
      </c>
      <c r="L18" s="6">
        <v>1</v>
      </c>
      <c r="M18" s="6">
        <v>1</v>
      </c>
      <c r="N18" s="3">
        <v>0</v>
      </c>
      <c r="O18" s="3">
        <v>1</v>
      </c>
      <c r="S18" s="6">
        <v>0</v>
      </c>
      <c r="T18" s="6">
        <v>1</v>
      </c>
      <c r="U18" s="6">
        <v>0</v>
      </c>
      <c r="V18" s="6">
        <v>1</v>
      </c>
      <c r="W18" s="3">
        <v>0</v>
      </c>
      <c r="X18" s="3">
        <v>1</v>
      </c>
    </row>
    <row r="19" spans="2:74" x14ac:dyDescent="0.2">
      <c r="B19" s="1">
        <v>1</v>
      </c>
      <c r="C19" s="1">
        <v>1</v>
      </c>
      <c r="D19" s="1">
        <v>0</v>
      </c>
      <c r="H19" s="6">
        <v>1</v>
      </c>
      <c r="I19" s="6">
        <v>1</v>
      </c>
      <c r="J19" s="4">
        <v>0</v>
      </c>
      <c r="K19" s="5">
        <v>0</v>
      </c>
      <c r="L19" s="6">
        <v>1</v>
      </c>
      <c r="M19" s="6">
        <v>1</v>
      </c>
      <c r="N19" s="3">
        <v>0</v>
      </c>
      <c r="O19" s="3">
        <v>1</v>
      </c>
      <c r="S19" s="6">
        <v>1</v>
      </c>
      <c r="T19" s="6">
        <v>1</v>
      </c>
      <c r="U19" s="6">
        <v>1</v>
      </c>
      <c r="V19" s="6">
        <v>1</v>
      </c>
      <c r="W19" s="3">
        <v>0</v>
      </c>
      <c r="X19" s="3">
        <v>1</v>
      </c>
    </row>
    <row r="20" spans="2:74" x14ac:dyDescent="0.2">
      <c r="B20" s="1">
        <v>1</v>
      </c>
      <c r="C20" s="1">
        <v>1</v>
      </c>
      <c r="D20" s="1">
        <v>0</v>
      </c>
      <c r="H20" s="6">
        <v>1</v>
      </c>
      <c r="I20" s="6">
        <v>0</v>
      </c>
      <c r="J20" s="4">
        <v>1</v>
      </c>
      <c r="K20" s="5">
        <v>1</v>
      </c>
      <c r="L20" s="6">
        <v>1</v>
      </c>
      <c r="M20" s="6">
        <v>1</v>
      </c>
      <c r="N20" s="3">
        <v>1</v>
      </c>
      <c r="O20" s="3">
        <v>1</v>
      </c>
      <c r="S20" s="6">
        <v>1</v>
      </c>
      <c r="T20" s="6">
        <v>1</v>
      </c>
      <c r="U20" s="6">
        <v>0</v>
      </c>
      <c r="V20" s="6">
        <v>1</v>
      </c>
      <c r="W20" s="3">
        <v>1</v>
      </c>
      <c r="X20" s="3">
        <v>1</v>
      </c>
    </row>
    <row r="21" spans="2:74" x14ac:dyDescent="0.2">
      <c r="B21" s="1">
        <v>1</v>
      </c>
      <c r="C21" s="1">
        <v>1</v>
      </c>
      <c r="D21" s="1">
        <v>0</v>
      </c>
      <c r="H21" s="6">
        <v>0</v>
      </c>
      <c r="I21" s="6">
        <v>1</v>
      </c>
      <c r="J21" s="4">
        <v>1</v>
      </c>
      <c r="K21" s="5">
        <v>1</v>
      </c>
      <c r="L21" s="6">
        <v>1</v>
      </c>
      <c r="M21" s="6">
        <v>1</v>
      </c>
      <c r="N21" s="3">
        <v>1</v>
      </c>
      <c r="O21" s="3">
        <v>1</v>
      </c>
      <c r="S21" s="6">
        <v>0</v>
      </c>
      <c r="T21" s="6">
        <v>1</v>
      </c>
      <c r="U21" s="6">
        <v>1</v>
      </c>
      <c r="V21" s="6">
        <v>1</v>
      </c>
      <c r="W21" s="3">
        <v>1</v>
      </c>
      <c r="X21" s="3">
        <v>1</v>
      </c>
    </row>
    <row r="23" spans="2:74" x14ac:dyDescent="0.2">
      <c r="H23" s="20"/>
      <c r="I23" s="20"/>
      <c r="J23" s="20"/>
      <c r="K23" s="20"/>
      <c r="L23" s="21"/>
      <c r="M23" s="21"/>
    </row>
    <row r="24" spans="2:74" x14ac:dyDescent="0.2">
      <c r="H24" s="20"/>
      <c r="I24" s="20"/>
      <c r="J24" s="20"/>
      <c r="K24" s="20"/>
      <c r="L24" s="21"/>
      <c r="M24" s="21"/>
    </row>
    <row r="25" spans="2:74" x14ac:dyDescent="0.2">
      <c r="B25" s="1" t="s">
        <v>12</v>
      </c>
      <c r="I25" s="2">
        <v>1</v>
      </c>
      <c r="S25" s="2">
        <v>1</v>
      </c>
      <c r="AC25" s="2">
        <v>1</v>
      </c>
      <c r="AM25" s="2">
        <v>1</v>
      </c>
      <c r="AW25" s="2">
        <v>0</v>
      </c>
      <c r="BG25" s="2">
        <v>0</v>
      </c>
      <c r="BP25" s="22"/>
      <c r="BQ25" s="2">
        <v>1</v>
      </c>
      <c r="BV25" s="1" t="s">
        <v>18</v>
      </c>
    </row>
    <row r="27" spans="2:74" x14ac:dyDescent="0.2">
      <c r="B27" s="1" t="s">
        <v>11</v>
      </c>
      <c r="J27" s="2">
        <v>1</v>
      </c>
      <c r="T27" s="2">
        <v>1</v>
      </c>
      <c r="AD27" s="2">
        <v>0</v>
      </c>
      <c r="AN27" s="2">
        <v>0</v>
      </c>
    </row>
    <row r="30" spans="2:74" x14ac:dyDescent="0.2">
      <c r="H30" s="1" t="s">
        <v>6</v>
      </c>
      <c r="I30" s="1" t="s">
        <v>8</v>
      </c>
      <c r="J30" s="1" t="s">
        <v>7</v>
      </c>
      <c r="R30" s="1" t="s">
        <v>6</v>
      </c>
      <c r="S30" s="1" t="s">
        <v>8</v>
      </c>
      <c r="T30" s="1" t="s">
        <v>7</v>
      </c>
      <c r="AB30" s="1" t="s">
        <v>6</v>
      </c>
      <c r="AC30" s="1" t="s">
        <v>8</v>
      </c>
      <c r="AD30" s="1" t="s">
        <v>7</v>
      </c>
      <c r="AL30" s="1" t="s">
        <v>6</v>
      </c>
      <c r="AM30" s="1" t="s">
        <v>8</v>
      </c>
      <c r="AN30" s="1" t="s">
        <v>7</v>
      </c>
    </row>
    <row r="31" spans="2:74" x14ac:dyDescent="0.2">
      <c r="B31" s="1" t="s">
        <v>6</v>
      </c>
      <c r="C31" s="2">
        <v>1</v>
      </c>
      <c r="H31" s="2">
        <f>C31</f>
        <v>1</v>
      </c>
      <c r="I31" s="2">
        <f>I25</f>
        <v>1</v>
      </c>
      <c r="J31" s="2">
        <f>J27</f>
        <v>1</v>
      </c>
      <c r="L31" s="1" t="s">
        <v>13</v>
      </c>
      <c r="R31" s="2">
        <f>H31</f>
        <v>1</v>
      </c>
      <c r="S31" s="2">
        <f>S25</f>
        <v>1</v>
      </c>
      <c r="T31" s="2">
        <f>T27</f>
        <v>1</v>
      </c>
      <c r="AB31" s="2">
        <f>R31</f>
        <v>1</v>
      </c>
      <c r="AC31" s="2">
        <f>AC25</f>
        <v>1</v>
      </c>
      <c r="AD31" s="2">
        <f>AD27</f>
        <v>0</v>
      </c>
      <c r="AL31" s="2">
        <f>AB31</f>
        <v>1</v>
      </c>
      <c r="AM31" s="2">
        <f>AM25</f>
        <v>1</v>
      </c>
      <c r="AN31" s="2">
        <f>AN27</f>
        <v>0</v>
      </c>
    </row>
    <row r="32" spans="2:74" x14ac:dyDescent="0.2">
      <c r="H32" s="1" t="b">
        <f>IF(H31,TRUE,FALSE)</f>
        <v>1</v>
      </c>
      <c r="I32" s="1" t="b">
        <f>IF(I31,TRUE,FALSE)</f>
        <v>1</v>
      </c>
      <c r="J32" s="1" t="b">
        <f>IF(J31,TRUE,FALSE)</f>
        <v>1</v>
      </c>
      <c r="R32" s="1" t="b">
        <f>IF(R31,TRUE,FALSE)</f>
        <v>1</v>
      </c>
      <c r="S32" s="1" t="b">
        <f>IF(S31,TRUE,FALSE)</f>
        <v>1</v>
      </c>
      <c r="T32" s="1" t="b">
        <f>IF(T31,TRUE,FALSE)</f>
        <v>1</v>
      </c>
      <c r="AB32" s="1" t="b">
        <f>IF(AB31,TRUE,FALSE)</f>
        <v>1</v>
      </c>
      <c r="AC32" s="1" t="b">
        <f>IF(AC31,TRUE,FALSE)</f>
        <v>1</v>
      </c>
      <c r="AD32" s="1" t="b">
        <f>IF(AD31,TRUE,FALSE)</f>
        <v>0</v>
      </c>
      <c r="AL32" s="1" t="b">
        <f>IF(AL31,TRUE,FALSE)</f>
        <v>1</v>
      </c>
      <c r="AM32" s="1" t="b">
        <f>IF(AM31,TRUE,FALSE)</f>
        <v>1</v>
      </c>
      <c r="AN32" s="1" t="b">
        <f>IF(AN31,TRUE,FALSE)</f>
        <v>0</v>
      </c>
    </row>
    <row r="33" spans="5:74" x14ac:dyDescent="0.2">
      <c r="G33" s="9"/>
      <c r="H33" s="10"/>
      <c r="I33" s="10"/>
      <c r="J33" s="10"/>
      <c r="K33" s="11"/>
      <c r="Q33" s="9"/>
      <c r="R33" s="10"/>
      <c r="S33" s="10"/>
      <c r="T33" s="10"/>
      <c r="U33" s="11"/>
      <c r="AA33" s="9"/>
      <c r="AB33" s="10"/>
      <c r="AC33" s="10"/>
      <c r="AD33" s="10"/>
      <c r="AE33" s="11"/>
      <c r="AK33" s="9"/>
      <c r="AL33" s="10"/>
      <c r="AM33" s="10"/>
      <c r="AN33" s="10"/>
      <c r="AO33" s="11"/>
    </row>
    <row r="34" spans="5:74" x14ac:dyDescent="0.2">
      <c r="G34" s="12"/>
      <c r="H34" s="13"/>
      <c r="I34" s="13" t="s">
        <v>10</v>
      </c>
      <c r="J34" s="13"/>
      <c r="K34" s="14"/>
      <c r="Q34" s="12"/>
      <c r="R34" s="13"/>
      <c r="S34" s="13" t="s">
        <v>10</v>
      </c>
      <c r="T34" s="13"/>
      <c r="U34" s="14"/>
      <c r="AA34" s="12"/>
      <c r="AB34" s="13"/>
      <c r="AC34" s="13" t="s">
        <v>10</v>
      </c>
      <c r="AD34" s="13"/>
      <c r="AE34" s="14"/>
      <c r="AK34" s="12"/>
      <c r="AL34" s="13"/>
      <c r="AM34" s="13" t="s">
        <v>10</v>
      </c>
      <c r="AN34" s="13"/>
      <c r="AO34" s="14"/>
    </row>
    <row r="35" spans="5:74" x14ac:dyDescent="0.2">
      <c r="G35" s="12"/>
      <c r="H35" s="13"/>
      <c r="I35" s="13">
        <v>36</v>
      </c>
      <c r="J35" s="13"/>
      <c r="K35" s="14"/>
      <c r="Q35" s="12"/>
      <c r="R35" s="13"/>
      <c r="S35" s="13">
        <v>35</v>
      </c>
      <c r="T35" s="13"/>
      <c r="U35" s="14"/>
      <c r="AA35" s="12"/>
      <c r="AB35" s="13"/>
      <c r="AC35" s="13">
        <v>34</v>
      </c>
      <c r="AD35" s="13"/>
      <c r="AE35" s="14"/>
      <c r="AK35" s="12"/>
      <c r="AL35" s="13"/>
      <c r="AM35" s="13">
        <v>33</v>
      </c>
      <c r="AN35" s="13"/>
      <c r="AO35" s="14"/>
    </row>
    <row r="36" spans="5:74" x14ac:dyDescent="0.2">
      <c r="F36" s="1" t="s">
        <v>4</v>
      </c>
      <c r="G36" s="12"/>
      <c r="H36" s="13"/>
      <c r="I36" s="13"/>
      <c r="J36" s="13"/>
      <c r="K36" s="14"/>
      <c r="L36" s="1" t="s">
        <v>2</v>
      </c>
      <c r="P36" s="1" t="s">
        <v>4</v>
      </c>
      <c r="Q36" s="12"/>
      <c r="R36" s="13"/>
      <c r="S36" s="13"/>
      <c r="T36" s="13"/>
      <c r="U36" s="14"/>
      <c r="V36" s="1" t="s">
        <v>2</v>
      </c>
      <c r="Z36" s="1" t="s">
        <v>4</v>
      </c>
      <c r="AA36" s="12"/>
      <c r="AB36" s="13"/>
      <c r="AC36" s="13"/>
      <c r="AD36" s="13"/>
      <c r="AE36" s="14"/>
      <c r="AF36" s="1" t="s">
        <v>2</v>
      </c>
      <c r="AJ36" s="1" t="s">
        <v>4</v>
      </c>
      <c r="AK36" s="12"/>
      <c r="AL36" s="13"/>
      <c r="AM36" s="13"/>
      <c r="AN36" s="13"/>
      <c r="AO36" s="14"/>
      <c r="AP36" s="1" t="s">
        <v>2</v>
      </c>
    </row>
    <row r="37" spans="5:74" x14ac:dyDescent="0.2">
      <c r="F37" s="18">
        <f>IF(OR((AND(I31,OR((H31&lt;&gt;J31),L37))),AND((H31&lt;&gt;J31),L37)),1,0)</f>
        <v>1</v>
      </c>
      <c r="G37" s="12"/>
      <c r="H37" s="13"/>
      <c r="I37" s="13"/>
      <c r="J37" s="13"/>
      <c r="K37" s="14"/>
      <c r="L37" s="2">
        <f>P37</f>
        <v>1</v>
      </c>
      <c r="P37" s="18">
        <f>IF(OR((AND(S31,OR((R31&lt;&gt;T31),V37))),AND((R31&lt;&gt;T31),V37)),1,0)</f>
        <v>1</v>
      </c>
      <c r="Q37" s="12"/>
      <c r="R37" s="13"/>
      <c r="S37" s="13"/>
      <c r="T37" s="13"/>
      <c r="U37" s="14"/>
      <c r="V37" s="2">
        <f>Z37</f>
        <v>1</v>
      </c>
      <c r="Z37" s="18">
        <f>IF(OR((AND(AC31,OR((AB31&lt;&gt;AD31),AF37))),AND((AB31&lt;&gt;AD31),AF37)),1,0)</f>
        <v>1</v>
      </c>
      <c r="AA37" s="12"/>
      <c r="AB37" s="13"/>
      <c r="AC37" s="13"/>
      <c r="AD37" s="13"/>
      <c r="AE37" s="14"/>
      <c r="AF37" s="2">
        <f>AJ37</f>
        <v>1</v>
      </c>
      <c r="AJ37" s="18">
        <f>IF(OR((AND(AM31,OR((AL31&lt;&gt;AN31),AP37))),AND((AL31&lt;&gt;AN31),AP37)),1,0)</f>
        <v>1</v>
      </c>
      <c r="AK37" s="12"/>
      <c r="AL37" s="13"/>
      <c r="AM37" s="13"/>
      <c r="AN37" s="13"/>
      <c r="AO37" s="14"/>
      <c r="AP37" s="2">
        <f>AL31</f>
        <v>1</v>
      </c>
    </row>
    <row r="38" spans="5:74" x14ac:dyDescent="0.2">
      <c r="G38" s="15"/>
      <c r="H38" s="16"/>
      <c r="I38" s="16"/>
      <c r="J38" s="16"/>
      <c r="K38" s="17"/>
      <c r="L38" s="1" t="b">
        <f>IF(L37,TRUE,FALSE)</f>
        <v>1</v>
      </c>
      <c r="Q38" s="15"/>
      <c r="R38" s="16"/>
      <c r="S38" s="16"/>
      <c r="T38" s="16"/>
      <c r="U38" s="17"/>
      <c r="V38" s="1" t="b">
        <f>IF(V37,TRUE,FALSE)</f>
        <v>1</v>
      </c>
      <c r="AA38" s="15"/>
      <c r="AB38" s="16"/>
      <c r="AC38" s="16"/>
      <c r="AD38" s="16"/>
      <c r="AE38" s="17"/>
      <c r="AF38" s="1" t="b">
        <f>IF(AF37,TRUE,FALSE)</f>
        <v>1</v>
      </c>
      <c r="AK38" s="15"/>
      <c r="AL38" s="16"/>
      <c r="AM38" s="16"/>
      <c r="AN38" s="16"/>
      <c r="AO38" s="17"/>
      <c r="AP38" s="1" t="b">
        <f>IF(AP37,TRUE,FALSE)</f>
        <v>1</v>
      </c>
    </row>
    <row r="39" spans="5:74" x14ac:dyDescent="0.2">
      <c r="I39" s="18">
        <f>IF((((H32&lt;&gt;I32)&lt;&gt;J32)&lt;&gt;L38),1,0)</f>
        <v>0</v>
      </c>
      <c r="S39" s="18">
        <f>IF((((R32&lt;&gt;S32)&lt;&gt;T32)&lt;&gt;V38),1,0)</f>
        <v>0</v>
      </c>
      <c r="AC39" s="18">
        <f>IF((((AB32&lt;&gt;AC32)&lt;&gt;AD32)&lt;&gt;AF38),1,0)</f>
        <v>1</v>
      </c>
      <c r="AM39" s="18">
        <f>IF((((AL32&lt;&gt;AM32)&lt;&gt;AN32)&lt;&gt;AP38),1,0)</f>
        <v>1</v>
      </c>
    </row>
    <row r="40" spans="5:74" x14ac:dyDescent="0.2">
      <c r="I40" s="1" t="s">
        <v>9</v>
      </c>
      <c r="S40" s="1" t="s">
        <v>9</v>
      </c>
      <c r="AC40" s="1" t="s">
        <v>9</v>
      </c>
      <c r="AM40" s="1" t="s">
        <v>9</v>
      </c>
    </row>
    <row r="42" spans="5:74" x14ac:dyDescent="0.2">
      <c r="E42" s="26"/>
      <c r="F42" s="20"/>
      <c r="G42" s="26"/>
      <c r="H42" s="1" t="s">
        <v>16</v>
      </c>
      <c r="I42" s="2">
        <f>I39</f>
        <v>0</v>
      </c>
      <c r="J42" s="1" t="b">
        <f>IF(I42,TRUE,FALSE)</f>
        <v>0</v>
      </c>
    </row>
    <row r="43" spans="5:74" x14ac:dyDescent="0.2">
      <c r="E43" s="26"/>
      <c r="F43" s="26"/>
      <c r="G43" s="26"/>
      <c r="H43" s="23"/>
      <c r="I43" s="24" t="s">
        <v>14</v>
      </c>
      <c r="J43" s="25"/>
    </row>
    <row r="44" spans="5:74" x14ac:dyDescent="0.2">
      <c r="E44" s="26"/>
      <c r="F44" s="19"/>
      <c r="G44" s="26"/>
      <c r="H44" s="1" t="s">
        <v>15</v>
      </c>
      <c r="I44" s="18">
        <f>IF(NOT(J42),1,0)</f>
        <v>1</v>
      </c>
      <c r="BV44" s="18">
        <f>I44</f>
        <v>1</v>
      </c>
    </row>
    <row r="46" spans="5:74" x14ac:dyDescent="0.2">
      <c r="R46" s="1" t="s">
        <v>6</v>
      </c>
      <c r="S46" s="1" t="s">
        <v>8</v>
      </c>
      <c r="T46" s="1" t="s">
        <v>7</v>
      </c>
      <c r="AB46" s="1" t="s">
        <v>6</v>
      </c>
      <c r="AC46" s="1" t="s">
        <v>8</v>
      </c>
      <c r="AD46" s="1" t="s">
        <v>7</v>
      </c>
      <c r="AL46" s="1" t="s">
        <v>6</v>
      </c>
      <c r="AM46" s="1" t="s">
        <v>8</v>
      </c>
      <c r="AN46" s="1" t="s">
        <v>7</v>
      </c>
      <c r="AV46" s="1" t="s">
        <v>6</v>
      </c>
      <c r="AW46" s="1" t="s">
        <v>8</v>
      </c>
      <c r="AX46" s="1" t="s">
        <v>7</v>
      </c>
    </row>
    <row r="47" spans="5:74" x14ac:dyDescent="0.2">
      <c r="R47" s="2">
        <f>I44</f>
        <v>1</v>
      </c>
      <c r="S47" s="27">
        <f>S39</f>
        <v>0</v>
      </c>
      <c r="T47" s="2">
        <f>J31</f>
        <v>1</v>
      </c>
      <c r="AB47" s="2">
        <f>R47</f>
        <v>1</v>
      </c>
      <c r="AC47" s="27">
        <f>AC39</f>
        <v>1</v>
      </c>
      <c r="AD47" s="2">
        <f>T31</f>
        <v>1</v>
      </c>
      <c r="AL47" s="2">
        <f>AB47</f>
        <v>1</v>
      </c>
      <c r="AM47" s="27">
        <f>AM39</f>
        <v>1</v>
      </c>
      <c r="AN47" s="2">
        <f>AD31</f>
        <v>0</v>
      </c>
      <c r="AV47" s="2">
        <f>AL47</f>
        <v>1</v>
      </c>
      <c r="AW47" s="27">
        <f>AW25</f>
        <v>0</v>
      </c>
      <c r="AX47" s="2">
        <f>AN31</f>
        <v>0</v>
      </c>
    </row>
    <row r="48" spans="5:74" x14ac:dyDescent="0.2">
      <c r="R48" s="1" t="b">
        <f>IF(R47,TRUE,FALSE)</f>
        <v>1</v>
      </c>
      <c r="S48" s="1" t="b">
        <f>IF(S47,TRUE,FALSE)</f>
        <v>0</v>
      </c>
      <c r="T48" s="1" t="b">
        <f>IF(T47,TRUE,FALSE)</f>
        <v>1</v>
      </c>
      <c r="AB48" s="1" t="b">
        <f>IF(AB47,TRUE,FALSE)</f>
        <v>1</v>
      </c>
      <c r="AC48" s="1" t="b">
        <f>IF(AC47,TRUE,FALSE)</f>
        <v>1</v>
      </c>
      <c r="AD48" s="1" t="b">
        <f>IF(AD47,TRUE,FALSE)</f>
        <v>1</v>
      </c>
      <c r="AL48" s="1" t="b">
        <f>IF(AL47,TRUE,FALSE)</f>
        <v>1</v>
      </c>
      <c r="AM48" s="1" t="b">
        <f>IF(AM47,TRUE,FALSE)</f>
        <v>1</v>
      </c>
      <c r="AN48" s="1" t="b">
        <f>IF(AN47,TRUE,FALSE)</f>
        <v>0</v>
      </c>
      <c r="AV48" s="1" t="b">
        <f>IF(AV47,TRUE,FALSE)</f>
        <v>1</v>
      </c>
      <c r="AW48" s="1" t="b">
        <f>IF(AW47,TRUE,FALSE)</f>
        <v>0</v>
      </c>
      <c r="AX48" s="1" t="b">
        <f>IF(AX47,TRUE,FALSE)</f>
        <v>0</v>
      </c>
    </row>
    <row r="49" spans="15:74" x14ac:dyDescent="0.2">
      <c r="Q49" s="9"/>
      <c r="R49" s="10"/>
      <c r="S49" s="10"/>
      <c r="T49" s="10"/>
      <c r="U49" s="11"/>
      <c r="AA49" s="9"/>
      <c r="AB49" s="10"/>
      <c r="AC49" s="10"/>
      <c r="AD49" s="10"/>
      <c r="AE49" s="11"/>
      <c r="AK49" s="9"/>
      <c r="AL49" s="10"/>
      <c r="AM49" s="10"/>
      <c r="AN49" s="10"/>
      <c r="AO49" s="11"/>
      <c r="AU49" s="9"/>
      <c r="AV49" s="10"/>
      <c r="AW49" s="10"/>
      <c r="AX49" s="10"/>
      <c r="AY49" s="11"/>
    </row>
    <row r="50" spans="15:74" x14ac:dyDescent="0.2">
      <c r="Q50" s="12"/>
      <c r="R50" s="13"/>
      <c r="S50" s="13" t="s">
        <v>10</v>
      </c>
      <c r="T50" s="13"/>
      <c r="U50" s="14"/>
      <c r="AA50" s="12"/>
      <c r="AB50" s="13"/>
      <c r="AC50" s="13" t="s">
        <v>10</v>
      </c>
      <c r="AD50" s="13"/>
      <c r="AE50" s="14"/>
      <c r="AK50" s="12"/>
      <c r="AL50" s="13"/>
      <c r="AM50" s="13" t="s">
        <v>10</v>
      </c>
      <c r="AN50" s="13"/>
      <c r="AO50" s="14"/>
      <c r="AU50" s="12"/>
      <c r="AV50" s="13"/>
      <c r="AW50" s="13" t="s">
        <v>10</v>
      </c>
      <c r="AX50" s="13"/>
      <c r="AY50" s="14"/>
    </row>
    <row r="51" spans="15:74" x14ac:dyDescent="0.2">
      <c r="Q51" s="12"/>
      <c r="R51" s="13"/>
      <c r="S51" s="13">
        <v>25</v>
      </c>
      <c r="T51" s="13"/>
      <c r="U51" s="14"/>
      <c r="AA51" s="12"/>
      <c r="AB51" s="13"/>
      <c r="AC51" s="13">
        <v>24</v>
      </c>
      <c r="AD51" s="13"/>
      <c r="AE51" s="14"/>
      <c r="AK51" s="12"/>
      <c r="AL51" s="13"/>
      <c r="AM51" s="13">
        <v>23</v>
      </c>
      <c r="AN51" s="13"/>
      <c r="AO51" s="14"/>
      <c r="AU51" s="12"/>
      <c r="AV51" s="13"/>
      <c r="AW51" s="13">
        <v>22</v>
      </c>
      <c r="AX51" s="13"/>
      <c r="AY51" s="14"/>
    </row>
    <row r="52" spans="15:74" x14ac:dyDescent="0.2">
      <c r="P52" s="1" t="s">
        <v>4</v>
      </c>
      <c r="Q52" s="12"/>
      <c r="R52" s="13"/>
      <c r="S52" s="13"/>
      <c r="T52" s="13"/>
      <c r="U52" s="14"/>
      <c r="V52" s="1" t="s">
        <v>2</v>
      </c>
      <c r="Z52" s="1" t="s">
        <v>4</v>
      </c>
      <c r="AA52" s="12"/>
      <c r="AB52" s="13"/>
      <c r="AC52" s="13"/>
      <c r="AD52" s="13"/>
      <c r="AE52" s="14"/>
      <c r="AF52" s="1" t="s">
        <v>2</v>
      </c>
      <c r="AJ52" s="1" t="s">
        <v>4</v>
      </c>
      <c r="AK52" s="12"/>
      <c r="AL52" s="13"/>
      <c r="AM52" s="13"/>
      <c r="AN52" s="13"/>
      <c r="AO52" s="14"/>
      <c r="AP52" s="1" t="s">
        <v>2</v>
      </c>
      <c r="AT52" s="1" t="s">
        <v>4</v>
      </c>
      <c r="AU52" s="12"/>
      <c r="AV52" s="13"/>
      <c r="AW52" s="13"/>
      <c r="AX52" s="13"/>
      <c r="AY52" s="14"/>
      <c r="AZ52" s="1" t="s">
        <v>2</v>
      </c>
    </row>
    <row r="53" spans="15:74" x14ac:dyDescent="0.2">
      <c r="P53" s="18">
        <f>IF(OR((AND(S47,OR((R47&lt;&gt;T47),V53))),AND((R47&lt;&gt;T47),V53)),1,0)</f>
        <v>0</v>
      </c>
      <c r="Q53" s="12"/>
      <c r="R53" s="13"/>
      <c r="S53" s="13"/>
      <c r="T53" s="13"/>
      <c r="U53" s="14"/>
      <c r="V53" s="2">
        <f>Z53</f>
        <v>1</v>
      </c>
      <c r="Z53" s="18">
        <f>IF(OR((AND(AC47,OR((AB47&lt;&gt;AD47),AF53))),AND((AB47&lt;&gt;AD47),AF53)),1,0)</f>
        <v>1</v>
      </c>
      <c r="AA53" s="12"/>
      <c r="AB53" s="13"/>
      <c r="AC53" s="13"/>
      <c r="AD53" s="13"/>
      <c r="AE53" s="14"/>
      <c r="AF53" s="2">
        <f>AJ53</f>
        <v>1</v>
      </c>
      <c r="AJ53" s="18">
        <f>IF(OR((AND(AM47,OR((AL47&lt;&gt;AN47),AP53))),AND((AL47&lt;&gt;AN47),AP53)),1,0)</f>
        <v>1</v>
      </c>
      <c r="AK53" s="12"/>
      <c r="AL53" s="13"/>
      <c r="AM53" s="13"/>
      <c r="AN53" s="13"/>
      <c r="AO53" s="14"/>
      <c r="AP53" s="2">
        <f>AT53</f>
        <v>1</v>
      </c>
      <c r="AT53" s="18">
        <f>IF(OR((AND(AW47,OR((AV47&lt;&gt;AX47),AZ53))),AND((AV47&lt;&gt;AX47),AZ53)),1,0)</f>
        <v>1</v>
      </c>
      <c r="AU53" s="12"/>
      <c r="AV53" s="13"/>
      <c r="AW53" s="13"/>
      <c r="AX53" s="13"/>
      <c r="AY53" s="14"/>
      <c r="AZ53" s="2">
        <f>AV47</f>
        <v>1</v>
      </c>
    </row>
    <row r="54" spans="15:74" x14ac:dyDescent="0.2">
      <c r="Q54" s="15"/>
      <c r="R54" s="16"/>
      <c r="S54" s="16"/>
      <c r="T54" s="16"/>
      <c r="U54" s="17"/>
      <c r="V54" s="1" t="b">
        <f>IF(V53,TRUE,FALSE)</f>
        <v>1</v>
      </c>
      <c r="AA54" s="15"/>
      <c r="AB54" s="16"/>
      <c r="AC54" s="16"/>
      <c r="AD54" s="16"/>
      <c r="AE54" s="17"/>
      <c r="AF54" s="1" t="b">
        <f>IF(AF53,TRUE,FALSE)</f>
        <v>1</v>
      </c>
      <c r="AK54" s="15"/>
      <c r="AL54" s="16"/>
      <c r="AM54" s="16"/>
      <c r="AN54" s="16"/>
      <c r="AO54" s="17"/>
      <c r="AP54" s="1" t="b">
        <f>IF(AP53,TRUE,FALSE)</f>
        <v>1</v>
      </c>
      <c r="AU54" s="15"/>
      <c r="AV54" s="16"/>
      <c r="AW54" s="16"/>
      <c r="AX54" s="16"/>
      <c r="AY54" s="17"/>
      <c r="AZ54" s="1" t="b">
        <f>IF(AZ53,TRUE,FALSE)</f>
        <v>1</v>
      </c>
    </row>
    <row r="55" spans="15:74" x14ac:dyDescent="0.2">
      <c r="S55" s="18">
        <f>IF((((R48&lt;&gt;S48)&lt;&gt;T48)&lt;&gt;V54),1,0)</f>
        <v>1</v>
      </c>
      <c r="AC55" s="18">
        <f>IF((((AB48&lt;&gt;AC48)&lt;&gt;AD48)&lt;&gt;AF54),1,0)</f>
        <v>0</v>
      </c>
      <c r="AM55" s="18">
        <f>IF((((AL48&lt;&gt;AM48)&lt;&gt;AN48)&lt;&gt;AP54),1,0)</f>
        <v>1</v>
      </c>
      <c r="AW55" s="18">
        <f>IF((((AV48&lt;&gt;AW48)&lt;&gt;AX48)&lt;&gt;AZ54),1,0)</f>
        <v>0</v>
      </c>
    </row>
    <row r="56" spans="15:74" x14ac:dyDescent="0.2">
      <c r="S56" s="1" t="s">
        <v>9</v>
      </c>
      <c r="AC56" s="1" t="s">
        <v>9</v>
      </c>
      <c r="AM56" s="1" t="s">
        <v>9</v>
      </c>
      <c r="AW56" s="1" t="s">
        <v>9</v>
      </c>
    </row>
    <row r="58" spans="15:74" x14ac:dyDescent="0.2">
      <c r="O58" s="26"/>
      <c r="P58" s="20"/>
      <c r="Q58" s="26"/>
      <c r="R58" s="1" t="s">
        <v>16</v>
      </c>
      <c r="S58" s="2">
        <f>S55</f>
        <v>1</v>
      </c>
      <c r="T58" s="1" t="b">
        <f>IF(S58,TRUE,FALSE)</f>
        <v>1</v>
      </c>
    </row>
    <row r="59" spans="15:74" x14ac:dyDescent="0.2">
      <c r="O59" s="26"/>
      <c r="P59" s="26"/>
      <c r="Q59" s="26"/>
      <c r="R59" s="23"/>
      <c r="S59" s="24" t="s">
        <v>14</v>
      </c>
      <c r="T59" s="25"/>
    </row>
    <row r="60" spans="15:74" x14ac:dyDescent="0.2">
      <c r="O60" s="26"/>
      <c r="P60" s="19"/>
      <c r="Q60" s="26"/>
      <c r="R60" s="1" t="s">
        <v>15</v>
      </c>
      <c r="S60" s="18">
        <f>IF(NOT(T58),1,0)</f>
        <v>0</v>
      </c>
      <c r="BV60" s="18">
        <f>S60</f>
        <v>0</v>
      </c>
    </row>
    <row r="62" spans="15:74" x14ac:dyDescent="0.2">
      <c r="AB62" s="1" t="s">
        <v>6</v>
      </c>
      <c r="AC62" s="1" t="s">
        <v>8</v>
      </c>
      <c r="AD62" s="1" t="s">
        <v>7</v>
      </c>
      <c r="AL62" s="1" t="s">
        <v>6</v>
      </c>
      <c r="AM62" s="1" t="s">
        <v>8</v>
      </c>
      <c r="AN62" s="1" t="s">
        <v>7</v>
      </c>
      <c r="AV62" s="1" t="s">
        <v>6</v>
      </c>
      <c r="AW62" s="1" t="s">
        <v>8</v>
      </c>
      <c r="AX62" s="1" t="s">
        <v>7</v>
      </c>
      <c r="BF62" s="1" t="s">
        <v>6</v>
      </c>
      <c r="BG62" s="1" t="s">
        <v>8</v>
      </c>
      <c r="BH62" s="1" t="s">
        <v>7</v>
      </c>
    </row>
    <row r="63" spans="15:74" x14ac:dyDescent="0.2">
      <c r="AB63" s="2">
        <f>S60</f>
        <v>0</v>
      </c>
      <c r="AC63" s="27">
        <f>AC55</f>
        <v>0</v>
      </c>
      <c r="AD63" s="2">
        <f>T47</f>
        <v>1</v>
      </c>
      <c r="AL63" s="2">
        <f>AB63</f>
        <v>0</v>
      </c>
      <c r="AM63" s="27">
        <f>AM55</f>
        <v>1</v>
      </c>
      <c r="AN63" s="2">
        <f>AD47</f>
        <v>1</v>
      </c>
      <c r="AV63" s="2">
        <f>AL63</f>
        <v>0</v>
      </c>
      <c r="AW63" s="27">
        <f>AW55</f>
        <v>0</v>
      </c>
      <c r="AX63" s="2">
        <f>AN47</f>
        <v>0</v>
      </c>
      <c r="BF63" s="2">
        <f>AV63</f>
        <v>0</v>
      </c>
      <c r="BG63" s="27">
        <f>BG25</f>
        <v>0</v>
      </c>
      <c r="BH63" s="2">
        <f>AX47</f>
        <v>0</v>
      </c>
    </row>
    <row r="64" spans="15:74" x14ac:dyDescent="0.2">
      <c r="AB64" s="1" t="b">
        <f>IF(AB63,TRUE,FALSE)</f>
        <v>0</v>
      </c>
      <c r="AC64" s="1" t="b">
        <f>IF(AC63,TRUE,FALSE)</f>
        <v>0</v>
      </c>
      <c r="AD64" s="1" t="b">
        <f>IF(AD63,TRUE,FALSE)</f>
        <v>1</v>
      </c>
      <c r="AL64" s="1" t="b">
        <f>IF(AL63,TRUE,FALSE)</f>
        <v>0</v>
      </c>
      <c r="AM64" s="1" t="b">
        <f>IF(AM63,TRUE,FALSE)</f>
        <v>1</v>
      </c>
      <c r="AN64" s="1" t="b">
        <f>IF(AN63,TRUE,FALSE)</f>
        <v>1</v>
      </c>
      <c r="AV64" s="1" t="b">
        <f>IF(AV63,TRUE,FALSE)</f>
        <v>0</v>
      </c>
      <c r="AW64" s="1" t="b">
        <f>IF(AW63,TRUE,FALSE)</f>
        <v>0</v>
      </c>
      <c r="AX64" s="1" t="b">
        <f>IF(AX63,TRUE,FALSE)</f>
        <v>0</v>
      </c>
      <c r="BF64" s="1" t="b">
        <f>IF(BF63,TRUE,FALSE)</f>
        <v>0</v>
      </c>
      <c r="BG64" s="1" t="b">
        <f>IF(BG63,TRUE,FALSE)</f>
        <v>0</v>
      </c>
      <c r="BH64" s="1" t="b">
        <f>IF(BH63,TRUE,FALSE)</f>
        <v>0</v>
      </c>
    </row>
    <row r="65" spans="25:74" x14ac:dyDescent="0.2">
      <c r="AA65" s="9"/>
      <c r="AB65" s="10"/>
      <c r="AC65" s="10"/>
      <c r="AD65" s="10"/>
      <c r="AE65" s="11"/>
      <c r="AK65" s="9"/>
      <c r="AL65" s="10"/>
      <c r="AM65" s="10"/>
      <c r="AN65" s="10"/>
      <c r="AO65" s="11"/>
      <c r="AU65" s="9"/>
      <c r="AV65" s="10"/>
      <c r="AW65" s="10"/>
      <c r="AX65" s="10"/>
      <c r="AY65" s="11"/>
      <c r="BE65" s="9"/>
      <c r="BF65" s="10"/>
      <c r="BG65" s="10"/>
      <c r="BH65" s="10"/>
      <c r="BI65" s="11"/>
    </row>
    <row r="66" spans="25:74" x14ac:dyDescent="0.2">
      <c r="AA66" s="12"/>
      <c r="AB66" s="13"/>
      <c r="AC66" s="13" t="s">
        <v>10</v>
      </c>
      <c r="AD66" s="13"/>
      <c r="AE66" s="14"/>
      <c r="AK66" s="12"/>
      <c r="AL66" s="13"/>
      <c r="AM66" s="13" t="s">
        <v>10</v>
      </c>
      <c r="AN66" s="13"/>
      <c r="AO66" s="14"/>
      <c r="AU66" s="12"/>
      <c r="AV66" s="13"/>
      <c r="AW66" s="13" t="s">
        <v>10</v>
      </c>
      <c r="AX66" s="13"/>
      <c r="AY66" s="14"/>
      <c r="BE66" s="12"/>
      <c r="BF66" s="13"/>
      <c r="BG66" s="13" t="s">
        <v>10</v>
      </c>
      <c r="BH66" s="13"/>
      <c r="BI66" s="14"/>
    </row>
    <row r="67" spans="25:74" x14ac:dyDescent="0.2">
      <c r="AA67" s="12"/>
      <c r="AB67" s="13"/>
      <c r="AC67" s="13">
        <v>14</v>
      </c>
      <c r="AD67" s="13"/>
      <c r="AE67" s="14"/>
      <c r="AK67" s="12"/>
      <c r="AL67" s="13"/>
      <c r="AM67" s="13">
        <v>13</v>
      </c>
      <c r="AN67" s="13"/>
      <c r="AO67" s="14"/>
      <c r="AU67" s="12"/>
      <c r="AV67" s="13"/>
      <c r="AW67" s="13">
        <v>12</v>
      </c>
      <c r="AX67" s="13"/>
      <c r="AY67" s="14"/>
      <c r="BE67" s="12"/>
      <c r="BF67" s="13"/>
      <c r="BG67" s="13">
        <v>11</v>
      </c>
      <c r="BH67" s="13"/>
      <c r="BI67" s="14"/>
    </row>
    <row r="68" spans="25:74" x14ac:dyDescent="0.2">
      <c r="Z68" s="1" t="s">
        <v>4</v>
      </c>
      <c r="AA68" s="12"/>
      <c r="AB68" s="13"/>
      <c r="AC68" s="13"/>
      <c r="AD68" s="13"/>
      <c r="AE68" s="14"/>
      <c r="AF68" s="1" t="s">
        <v>2</v>
      </c>
      <c r="AJ68" s="1" t="s">
        <v>4</v>
      </c>
      <c r="AK68" s="12"/>
      <c r="AL68" s="13"/>
      <c r="AM68" s="13"/>
      <c r="AN68" s="13"/>
      <c r="AO68" s="14"/>
      <c r="AP68" s="1" t="s">
        <v>2</v>
      </c>
      <c r="AT68" s="1" t="s">
        <v>4</v>
      </c>
      <c r="AU68" s="12"/>
      <c r="AV68" s="13"/>
      <c r="AW68" s="13"/>
      <c r="AX68" s="13"/>
      <c r="AY68" s="14"/>
      <c r="AZ68" s="1" t="s">
        <v>2</v>
      </c>
      <c r="BD68" s="1" t="s">
        <v>4</v>
      </c>
      <c r="BE68" s="12"/>
      <c r="BF68" s="13"/>
      <c r="BG68" s="13"/>
      <c r="BH68" s="13"/>
      <c r="BI68" s="14"/>
      <c r="BJ68" s="1" t="s">
        <v>2</v>
      </c>
    </row>
    <row r="69" spans="25:74" x14ac:dyDescent="0.2">
      <c r="Z69" s="18">
        <f>IF(OR((AND(AC63,OR((AB63&lt;&gt;AD63),AF69))),AND((AB63&lt;&gt;AD63),AF69)),1,0)</f>
        <v>1</v>
      </c>
      <c r="AA69" s="12"/>
      <c r="AB69" s="13"/>
      <c r="AC69" s="13"/>
      <c r="AD69" s="13"/>
      <c r="AE69" s="14"/>
      <c r="AF69" s="2">
        <f>AJ69</f>
        <v>1</v>
      </c>
      <c r="AJ69" s="18">
        <f>IF(OR((AND(AM63,OR((AL63&lt;&gt;AN63),AP69))),AND((AL63&lt;&gt;AN63),AP69)),1,0)</f>
        <v>1</v>
      </c>
      <c r="AK69" s="12"/>
      <c r="AL69" s="13"/>
      <c r="AM69" s="13"/>
      <c r="AN69" s="13"/>
      <c r="AO69" s="14"/>
      <c r="AP69" s="2">
        <f>AT69</f>
        <v>0</v>
      </c>
      <c r="AT69" s="18">
        <f>IF(OR((AND(AW63,OR((AV63&lt;&gt;AX63),AZ69))),AND((AV63&lt;&gt;AX63),AZ69)),1,0)</f>
        <v>0</v>
      </c>
      <c r="AU69" s="12"/>
      <c r="AV69" s="13"/>
      <c r="AW69" s="13"/>
      <c r="AX69" s="13"/>
      <c r="AY69" s="14"/>
      <c r="AZ69" s="2">
        <f>BD69</f>
        <v>0</v>
      </c>
      <c r="BD69" s="18">
        <f>IF(OR((AND(BG63,OR((BF63&lt;&gt;BH63),BJ69))),AND((BF63&lt;&gt;BH63),BJ69)),1,0)</f>
        <v>0</v>
      </c>
      <c r="BE69" s="12"/>
      <c r="BF69" s="13"/>
      <c r="BG69" s="13"/>
      <c r="BH69" s="13"/>
      <c r="BI69" s="14"/>
      <c r="BJ69" s="2">
        <f>BF63</f>
        <v>0</v>
      </c>
    </row>
    <row r="70" spans="25:74" x14ac:dyDescent="0.2">
      <c r="AA70" s="15"/>
      <c r="AB70" s="16"/>
      <c r="AC70" s="16"/>
      <c r="AD70" s="16"/>
      <c r="AE70" s="17"/>
      <c r="AF70" s="1" t="b">
        <f>IF(AF69,TRUE,FALSE)</f>
        <v>1</v>
      </c>
      <c r="AK70" s="15"/>
      <c r="AL70" s="16"/>
      <c r="AM70" s="16"/>
      <c r="AN70" s="16"/>
      <c r="AO70" s="17"/>
      <c r="AP70" s="1" t="b">
        <f>IF(AP69,TRUE,FALSE)</f>
        <v>0</v>
      </c>
      <c r="AU70" s="15"/>
      <c r="AV70" s="16"/>
      <c r="AW70" s="16"/>
      <c r="AX70" s="16"/>
      <c r="AY70" s="17"/>
      <c r="AZ70" s="1" t="b">
        <f>IF(AZ69,TRUE,FALSE)</f>
        <v>0</v>
      </c>
      <c r="BE70" s="15"/>
      <c r="BF70" s="16"/>
      <c r="BG70" s="16"/>
      <c r="BH70" s="16"/>
      <c r="BI70" s="17"/>
      <c r="BJ70" s="1" t="b">
        <f>IF(BJ69,TRUE,FALSE)</f>
        <v>0</v>
      </c>
    </row>
    <row r="71" spans="25:74" x14ac:dyDescent="0.2">
      <c r="AC71" s="18">
        <f>IF((((AB64&lt;&gt;AC64)&lt;&gt;AD64)&lt;&gt;AF70),1,0)</f>
        <v>0</v>
      </c>
      <c r="AM71" s="18">
        <f>IF((((AL64&lt;&gt;AM64)&lt;&gt;AN64)&lt;&gt;AP70),1,0)</f>
        <v>0</v>
      </c>
      <c r="AW71" s="18">
        <f>IF((((AV64&lt;&gt;AW64)&lt;&gt;AX64)&lt;&gt;AZ70),1,0)</f>
        <v>0</v>
      </c>
      <c r="BG71" s="18">
        <f>IF((((BF64&lt;&gt;BG64)&lt;&gt;BH64)&lt;&gt;BJ70),1,0)</f>
        <v>0</v>
      </c>
    </row>
    <row r="72" spans="25:74" x14ac:dyDescent="0.2">
      <c r="AC72" s="1" t="s">
        <v>9</v>
      </c>
      <c r="AM72" s="1" t="s">
        <v>9</v>
      </c>
      <c r="AW72" s="1" t="s">
        <v>9</v>
      </c>
      <c r="BG72" s="1" t="s">
        <v>9</v>
      </c>
    </row>
    <row r="74" spans="25:74" x14ac:dyDescent="0.2">
      <c r="Y74" s="26"/>
      <c r="Z74" s="20"/>
      <c r="AA74" s="26"/>
      <c r="AB74" s="1" t="s">
        <v>16</v>
      </c>
      <c r="AC74" s="2">
        <f>AC71</f>
        <v>0</v>
      </c>
      <c r="AD74" s="1" t="b">
        <f>IF(AC74,TRUE,FALSE)</f>
        <v>0</v>
      </c>
    </row>
    <row r="75" spans="25:74" x14ac:dyDescent="0.2">
      <c r="Y75" s="26"/>
      <c r="Z75" s="26"/>
      <c r="AA75" s="26"/>
      <c r="AB75" s="23"/>
      <c r="AC75" s="24" t="s">
        <v>14</v>
      </c>
      <c r="AD75" s="25"/>
    </row>
    <row r="76" spans="25:74" x14ac:dyDescent="0.2">
      <c r="Y76" s="26"/>
      <c r="Z76" s="19"/>
      <c r="AA76" s="26"/>
      <c r="AB76" s="1" t="s">
        <v>15</v>
      </c>
      <c r="AC76" s="18">
        <f>IF(NOT(AD74),1,0)</f>
        <v>1</v>
      </c>
      <c r="BV76" s="18">
        <f>AC76</f>
        <v>1</v>
      </c>
    </row>
    <row r="78" spans="25:74" x14ac:dyDescent="0.2">
      <c r="AL78" s="1" t="s">
        <v>6</v>
      </c>
      <c r="AM78" s="1" t="s">
        <v>8</v>
      </c>
      <c r="AN78" s="1" t="s">
        <v>7</v>
      </c>
      <c r="AV78" s="1" t="s">
        <v>6</v>
      </c>
      <c r="AW78" s="1" t="s">
        <v>8</v>
      </c>
      <c r="AX78" s="1" t="s">
        <v>7</v>
      </c>
      <c r="BF78" s="1" t="s">
        <v>6</v>
      </c>
      <c r="BG78" s="1" t="s">
        <v>8</v>
      </c>
      <c r="BH78" s="1" t="s">
        <v>7</v>
      </c>
      <c r="BP78" s="1" t="s">
        <v>6</v>
      </c>
      <c r="BQ78" s="1" t="s">
        <v>8</v>
      </c>
      <c r="BR78" s="1" t="s">
        <v>7</v>
      </c>
    </row>
    <row r="79" spans="25:74" x14ac:dyDescent="0.2">
      <c r="AL79" s="2">
        <f>AC76</f>
        <v>1</v>
      </c>
      <c r="AM79" s="2">
        <f>AM71</f>
        <v>0</v>
      </c>
      <c r="AN79" s="2">
        <f>AD63</f>
        <v>1</v>
      </c>
      <c r="AV79" s="2">
        <f>AL79</f>
        <v>1</v>
      </c>
      <c r="AW79" s="2">
        <f>AW71</f>
        <v>0</v>
      </c>
      <c r="AX79" s="2">
        <f>AN63</f>
        <v>1</v>
      </c>
      <c r="BF79" s="2">
        <f>AV79</f>
        <v>1</v>
      </c>
      <c r="BG79" s="2">
        <f>BG71</f>
        <v>0</v>
      </c>
      <c r="BH79" s="2">
        <f>AX63</f>
        <v>0</v>
      </c>
      <c r="BP79" s="2">
        <f>BF79</f>
        <v>1</v>
      </c>
      <c r="BQ79" s="2">
        <f>BQ25</f>
        <v>1</v>
      </c>
      <c r="BR79" s="2">
        <f>BH63</f>
        <v>0</v>
      </c>
    </row>
    <row r="80" spans="25:74" x14ac:dyDescent="0.2">
      <c r="AL80" s="1" t="b">
        <f>IF(AL79,TRUE,FALSE)</f>
        <v>1</v>
      </c>
      <c r="AM80" s="1" t="b">
        <f>IF(AM79,TRUE,FALSE)</f>
        <v>0</v>
      </c>
      <c r="AN80" s="1" t="b">
        <f>IF(AN79,TRUE,FALSE)</f>
        <v>1</v>
      </c>
      <c r="AV80" s="1" t="b">
        <f>IF(AV79,TRUE,FALSE)</f>
        <v>1</v>
      </c>
      <c r="AW80" s="1" t="b">
        <f>IF(AW79,TRUE,FALSE)</f>
        <v>0</v>
      </c>
      <c r="AX80" s="1" t="b">
        <f>IF(AX79,TRUE,FALSE)</f>
        <v>1</v>
      </c>
      <c r="BF80" s="1" t="b">
        <f>IF(BF79,TRUE,FALSE)</f>
        <v>1</v>
      </c>
      <c r="BG80" s="1" t="b">
        <f>IF(BG79,TRUE,FALSE)</f>
        <v>0</v>
      </c>
      <c r="BH80" s="1" t="b">
        <f>IF(BH79,TRUE,FALSE)</f>
        <v>0</v>
      </c>
      <c r="BP80" s="1" t="b">
        <f>IF(BP79,TRUE,FALSE)</f>
        <v>1</v>
      </c>
      <c r="BQ80" s="1" t="b">
        <f>IF(BQ79,TRUE,FALSE)</f>
        <v>1</v>
      </c>
      <c r="BR80" s="1" t="b">
        <f>IF(BR79,TRUE,FALSE)</f>
        <v>0</v>
      </c>
    </row>
    <row r="81" spans="2:74" x14ac:dyDescent="0.2">
      <c r="AK81" s="9"/>
      <c r="AL81" s="10"/>
      <c r="AM81" s="10"/>
      <c r="AN81" s="10"/>
      <c r="AO81" s="11"/>
      <c r="AU81" s="9"/>
      <c r="AV81" s="10"/>
      <c r="AW81" s="10"/>
      <c r="AX81" s="10"/>
      <c r="AY81" s="11"/>
      <c r="BE81" s="9"/>
      <c r="BF81" s="10"/>
      <c r="BG81" s="10"/>
      <c r="BH81" s="10"/>
      <c r="BI81" s="11"/>
      <c r="BO81" s="9"/>
      <c r="BP81" s="10"/>
      <c r="BQ81" s="10"/>
      <c r="BR81" s="10"/>
      <c r="BS81" s="11"/>
    </row>
    <row r="82" spans="2:74" x14ac:dyDescent="0.2">
      <c r="AK82" s="12"/>
      <c r="AL82" s="13"/>
      <c r="AM82" s="13" t="s">
        <v>10</v>
      </c>
      <c r="AN82" s="13"/>
      <c r="AO82" s="14"/>
      <c r="AU82" s="12"/>
      <c r="AV82" s="13"/>
      <c r="AW82" s="13" t="s">
        <v>10</v>
      </c>
      <c r="AX82" s="13"/>
      <c r="AY82" s="14"/>
      <c r="BE82" s="12"/>
      <c r="BF82" s="13"/>
      <c r="BG82" s="13" t="s">
        <v>10</v>
      </c>
      <c r="BH82" s="13"/>
      <c r="BI82" s="14"/>
      <c r="BO82" s="12"/>
      <c r="BP82" s="13"/>
      <c r="BQ82" s="13" t="s">
        <v>10</v>
      </c>
      <c r="BR82" s="13"/>
      <c r="BS82" s="14"/>
    </row>
    <row r="83" spans="2:74" x14ac:dyDescent="0.2">
      <c r="AK83" s="12"/>
      <c r="AL83" s="13"/>
      <c r="AM83" s="13">
        <v>3</v>
      </c>
      <c r="AN83" s="13"/>
      <c r="AO83" s="14"/>
      <c r="AU83" s="12"/>
      <c r="AV83" s="13"/>
      <c r="AW83" s="13">
        <v>2</v>
      </c>
      <c r="AX83" s="13"/>
      <c r="AY83" s="14"/>
      <c r="BE83" s="12"/>
      <c r="BF83" s="13"/>
      <c r="BG83" s="13">
        <v>1</v>
      </c>
      <c r="BH83" s="13"/>
      <c r="BI83" s="14"/>
      <c r="BO83" s="12"/>
      <c r="BP83" s="13"/>
      <c r="BQ83" s="13">
        <v>0</v>
      </c>
      <c r="BR83" s="13"/>
      <c r="BS83" s="14"/>
    </row>
    <row r="84" spans="2:74" x14ac:dyDescent="0.2">
      <c r="AJ84" s="1" t="s">
        <v>4</v>
      </c>
      <c r="AK84" s="12"/>
      <c r="AL84" s="13"/>
      <c r="AM84" s="13"/>
      <c r="AN84" s="13"/>
      <c r="AO84" s="14"/>
      <c r="AP84" s="1" t="s">
        <v>2</v>
      </c>
      <c r="AT84" s="1" t="s">
        <v>4</v>
      </c>
      <c r="AU84" s="12"/>
      <c r="AV84" s="13"/>
      <c r="AW84" s="13"/>
      <c r="AX84" s="13"/>
      <c r="AY84" s="14"/>
      <c r="AZ84" s="1" t="s">
        <v>2</v>
      </c>
      <c r="BD84" s="1" t="s">
        <v>4</v>
      </c>
      <c r="BE84" s="12"/>
      <c r="BF84" s="13"/>
      <c r="BG84" s="13"/>
      <c r="BH84" s="13"/>
      <c r="BI84" s="14"/>
      <c r="BJ84" s="1" t="s">
        <v>2</v>
      </c>
      <c r="BN84" s="1" t="s">
        <v>4</v>
      </c>
      <c r="BO84" s="12"/>
      <c r="BP84" s="13"/>
      <c r="BQ84" s="13"/>
      <c r="BR84" s="13"/>
      <c r="BS84" s="14"/>
      <c r="BT84" s="1" t="s">
        <v>2</v>
      </c>
    </row>
    <row r="85" spans="2:74" x14ac:dyDescent="0.2">
      <c r="AJ85" s="18">
        <f>IF(OR((AND(AM79,OR((AL79&lt;&gt;AN79),AP85))),AND((AL79&lt;&gt;AN79),AP85)),1,0)</f>
        <v>0</v>
      </c>
      <c r="AK85" s="12"/>
      <c r="AL85" s="13"/>
      <c r="AM85" s="13"/>
      <c r="AN85" s="13"/>
      <c r="AO85" s="14"/>
      <c r="AP85" s="2">
        <f>AT85</f>
        <v>0</v>
      </c>
      <c r="AT85" s="18">
        <f>IF(OR((AND(AW79,OR((AV79&lt;&gt;AX79),AZ85))),AND((AV79&lt;&gt;AX79),AZ85)),1,0)</f>
        <v>0</v>
      </c>
      <c r="AU85" s="12"/>
      <c r="AV85" s="13"/>
      <c r="AW85" s="13"/>
      <c r="AX85" s="13"/>
      <c r="AY85" s="14"/>
      <c r="AZ85" s="2">
        <f>BD85</f>
        <v>1</v>
      </c>
      <c r="BD85" s="18">
        <f>IF(OR((AND(BG79,OR((BF79&lt;&gt;BH79),BJ85))),AND((BF79&lt;&gt;BH79),BJ85)),1,0)</f>
        <v>1</v>
      </c>
      <c r="BE85" s="12"/>
      <c r="BF85" s="13"/>
      <c r="BG85" s="13"/>
      <c r="BH85" s="13"/>
      <c r="BI85" s="14"/>
      <c r="BJ85" s="2">
        <f>BN85</f>
        <v>1</v>
      </c>
      <c r="BN85" s="18">
        <f>IF(OR((AND(BQ79,OR((BP79&lt;&gt;BR79),BT85))),AND((BP79&lt;&gt;BR79),BT85)),1,0)</f>
        <v>1</v>
      </c>
      <c r="BO85" s="12"/>
      <c r="BP85" s="13"/>
      <c r="BQ85" s="13"/>
      <c r="BR85" s="13"/>
      <c r="BS85" s="14"/>
      <c r="BT85" s="2">
        <f>BP79</f>
        <v>1</v>
      </c>
    </row>
    <row r="86" spans="2:74" x14ac:dyDescent="0.2">
      <c r="AK86" s="15"/>
      <c r="AL86" s="16"/>
      <c r="AM86" s="16"/>
      <c r="AN86" s="16"/>
      <c r="AO86" s="17"/>
      <c r="AP86" s="1" t="b">
        <f>IF(AP85,TRUE,FALSE)</f>
        <v>0</v>
      </c>
      <c r="AU86" s="15"/>
      <c r="AV86" s="16"/>
      <c r="AW86" s="16"/>
      <c r="AX86" s="16"/>
      <c r="AY86" s="17"/>
      <c r="AZ86" s="1" t="b">
        <f>IF(AZ85,TRUE,FALSE)</f>
        <v>1</v>
      </c>
      <c r="BE86" s="15"/>
      <c r="BF86" s="16"/>
      <c r="BG86" s="16"/>
      <c r="BH86" s="16"/>
      <c r="BI86" s="17"/>
      <c r="BJ86" s="1" t="b">
        <f>IF(BJ85,TRUE,FALSE)</f>
        <v>1</v>
      </c>
      <c r="BO86" s="15"/>
      <c r="BP86" s="16"/>
      <c r="BQ86" s="16"/>
      <c r="BR86" s="16"/>
      <c r="BS86" s="17"/>
      <c r="BT86" s="1" t="b">
        <f>IF(BT85,TRUE,FALSE)</f>
        <v>1</v>
      </c>
    </row>
    <row r="87" spans="2:74" x14ac:dyDescent="0.2">
      <c r="AM87" s="18">
        <f>IF((((AL80&lt;&gt;AM80)&lt;&gt;AN80)&lt;&gt;AP86),1,0)</f>
        <v>0</v>
      </c>
      <c r="AW87" s="18">
        <f>IF((((AV80&lt;&gt;AW80)&lt;&gt;AX80)&lt;&gt;AZ86),1,0)</f>
        <v>1</v>
      </c>
      <c r="BG87" s="18">
        <f>IF((((BF80&lt;&gt;BG80)&lt;&gt;BH80)&lt;&gt;BJ86),1,0)</f>
        <v>0</v>
      </c>
      <c r="BQ87" s="18">
        <f>IF((((BP80&lt;&gt;BQ80)&lt;&gt;BR80)&lt;&gt;BT86),1,0)</f>
        <v>1</v>
      </c>
    </row>
    <row r="88" spans="2:74" x14ac:dyDescent="0.2">
      <c r="AM88" s="1" t="s">
        <v>9</v>
      </c>
      <c r="AW88" s="1" t="s">
        <v>9</v>
      </c>
      <c r="BG88" s="1" t="s">
        <v>9</v>
      </c>
      <c r="BQ88" s="1" t="s">
        <v>9</v>
      </c>
    </row>
    <row r="90" spans="2:74" x14ac:dyDescent="0.2">
      <c r="AI90" s="26"/>
      <c r="AJ90" s="20"/>
      <c r="AK90" s="26"/>
      <c r="AL90" s="1" t="s">
        <v>16</v>
      </c>
      <c r="AM90" s="2">
        <f>AM87</f>
        <v>0</v>
      </c>
      <c r="AN90" s="1" t="b">
        <f>IF(AM90,TRUE,FALSE)</f>
        <v>0</v>
      </c>
    </row>
    <row r="91" spans="2:74" x14ac:dyDescent="0.2">
      <c r="AI91" s="26"/>
      <c r="AJ91" s="26"/>
      <c r="AK91" s="26"/>
      <c r="AL91" s="23"/>
      <c r="AM91" s="24" t="s">
        <v>14</v>
      </c>
      <c r="AN91" s="25"/>
    </row>
    <row r="92" spans="2:74" x14ac:dyDescent="0.2">
      <c r="AI92" s="26"/>
      <c r="AJ92" s="19"/>
      <c r="AK92" s="26"/>
      <c r="AL92" s="1" t="s">
        <v>15</v>
      </c>
      <c r="AM92" s="18">
        <f>IF(NOT(AN90),1,0)</f>
        <v>1</v>
      </c>
      <c r="BV92" s="18">
        <f>AM92</f>
        <v>1</v>
      </c>
    </row>
    <row r="96" spans="2:74" x14ac:dyDescent="0.2">
      <c r="B96" s="1" t="s">
        <v>17</v>
      </c>
      <c r="AM96" s="18">
        <f>AM87</f>
        <v>0</v>
      </c>
      <c r="AW96" s="18">
        <f>AW87</f>
        <v>1</v>
      </c>
      <c r="BG96" s="18">
        <f>BG87</f>
        <v>0</v>
      </c>
      <c r="BQ96" s="18">
        <f>BQ87</f>
        <v>1</v>
      </c>
    </row>
  </sheetData>
  <pageMargins left="0.25" right="0.25" top="0.75" bottom="0.75" header="0.3" footer="0.3"/>
  <pageSetup paperSize="8" scale="45" orientation="landscape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BW74"/>
  <sheetViews>
    <sheetView zoomScale="45" zoomScaleNormal="45" workbookViewId="0">
      <selection activeCell="CB55" sqref="CB55"/>
    </sheetView>
  </sheetViews>
  <sheetFormatPr defaultRowHeight="12.75" x14ac:dyDescent="0.2"/>
  <cols>
    <col min="1" max="75" width="4.7109375" customWidth="1"/>
  </cols>
  <sheetData>
    <row r="1" spans="1:75" x14ac:dyDescent="0.2">
      <c r="A1" s="1"/>
      <c r="B1" s="1"/>
      <c r="C1" s="1"/>
      <c r="D1" s="1"/>
      <c r="E1" s="1"/>
      <c r="F1" s="1"/>
      <c r="G1" s="1"/>
      <c r="H1" s="20"/>
      <c r="I1" s="20"/>
      <c r="J1" s="20"/>
      <c r="K1" s="20"/>
      <c r="L1" s="21"/>
      <c r="M1" s="2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x14ac:dyDescent="0.2">
      <c r="A2" s="1"/>
      <c r="B2" s="1" t="s">
        <v>12</v>
      </c>
      <c r="C2" s="1"/>
      <c r="D2" s="1"/>
      <c r="E2" s="1"/>
      <c r="F2" s="1"/>
      <c r="G2" s="1"/>
      <c r="H2" s="1"/>
      <c r="I2" s="2">
        <v>1</v>
      </c>
      <c r="J2" s="1"/>
      <c r="K2" s="1"/>
      <c r="L2" s="1"/>
      <c r="M2" s="1"/>
      <c r="N2" s="1"/>
      <c r="O2" s="1"/>
      <c r="P2" s="1"/>
      <c r="Q2" s="1"/>
      <c r="R2" s="1"/>
      <c r="S2" s="2">
        <v>1</v>
      </c>
      <c r="T2" s="1"/>
      <c r="U2" s="1"/>
      <c r="V2" s="1"/>
      <c r="W2" s="1"/>
      <c r="X2" s="1"/>
      <c r="Y2" s="1"/>
      <c r="Z2" s="1"/>
      <c r="AA2" s="1"/>
      <c r="AB2" s="1"/>
      <c r="AC2" s="2">
        <v>0</v>
      </c>
      <c r="AD2" s="1"/>
      <c r="AE2" s="1"/>
      <c r="AF2" s="1"/>
      <c r="AG2" s="1"/>
      <c r="AH2" s="1"/>
      <c r="AI2" s="1"/>
      <c r="AJ2" s="1"/>
      <c r="AK2" s="1"/>
      <c r="AL2" s="1"/>
      <c r="AM2" s="2">
        <v>1</v>
      </c>
      <c r="AN2" s="1"/>
      <c r="AO2" s="1"/>
      <c r="AP2" s="1"/>
      <c r="AQ2" s="1"/>
      <c r="AR2" s="1"/>
      <c r="AS2" s="1"/>
      <c r="AT2" s="1"/>
      <c r="AU2" s="1"/>
      <c r="AV2" s="1"/>
      <c r="AW2" s="2">
        <v>1</v>
      </c>
      <c r="AX2" s="1"/>
      <c r="AY2" s="1"/>
      <c r="AZ2" s="1"/>
      <c r="BA2" s="1"/>
      <c r="BB2" s="1"/>
      <c r="BC2" s="1"/>
      <c r="BD2" s="1"/>
      <c r="BE2" s="1"/>
      <c r="BF2" s="1"/>
      <c r="BG2" s="2">
        <v>1</v>
      </c>
      <c r="BH2" s="1"/>
      <c r="BI2" s="1"/>
      <c r="BJ2" s="1"/>
      <c r="BK2" s="1"/>
      <c r="BL2" s="1"/>
      <c r="BM2" s="1"/>
      <c r="BN2" s="1"/>
      <c r="BO2" s="1"/>
      <c r="BP2" s="22"/>
      <c r="BQ2" s="2">
        <v>1</v>
      </c>
      <c r="BR2" s="1"/>
      <c r="BS2" s="1"/>
      <c r="BT2" s="1"/>
      <c r="BU2" s="1"/>
      <c r="BV2" s="1" t="s">
        <v>18</v>
      </c>
      <c r="BW2" s="1"/>
    </row>
    <row r="3" spans="1:7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x14ac:dyDescent="0.2">
      <c r="A4" s="1"/>
      <c r="B4" s="1" t="s">
        <v>11</v>
      </c>
      <c r="C4" s="1"/>
      <c r="D4" s="1"/>
      <c r="E4" s="1"/>
      <c r="F4" s="1"/>
      <c r="G4" s="1"/>
      <c r="H4" s="1"/>
      <c r="I4" s="1"/>
      <c r="J4" s="2">
        <v>0</v>
      </c>
      <c r="K4" s="1"/>
      <c r="L4" s="1"/>
      <c r="M4" s="1"/>
      <c r="N4" s="1"/>
      <c r="O4" s="1"/>
      <c r="P4" s="1"/>
      <c r="Q4" s="1"/>
      <c r="R4" s="1"/>
      <c r="S4" s="1"/>
      <c r="T4" s="2">
        <v>1</v>
      </c>
      <c r="U4" s="1"/>
      <c r="V4" s="1"/>
      <c r="W4" s="1"/>
      <c r="X4" s="1"/>
      <c r="Y4" s="1"/>
      <c r="Z4" s="1"/>
      <c r="AA4" s="1"/>
      <c r="AB4" s="1"/>
      <c r="AC4" s="1"/>
      <c r="AD4" s="2">
        <v>1</v>
      </c>
      <c r="AE4" s="1"/>
      <c r="AF4" s="1"/>
      <c r="AG4" s="1"/>
      <c r="AH4" s="1"/>
      <c r="AI4" s="1"/>
      <c r="AJ4" s="1"/>
      <c r="AK4" s="1"/>
      <c r="AL4" s="1"/>
      <c r="AM4" s="1"/>
      <c r="AN4" s="2">
        <v>1</v>
      </c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x14ac:dyDescent="0.2">
      <c r="A7" s="1"/>
      <c r="B7" s="1"/>
      <c r="C7" s="1"/>
      <c r="D7" s="1"/>
      <c r="E7" s="1"/>
      <c r="F7" s="1"/>
      <c r="G7" s="1"/>
      <c r="H7" s="1" t="s">
        <v>6</v>
      </c>
      <c r="I7" s="1" t="s">
        <v>8</v>
      </c>
      <c r="J7" s="1" t="s">
        <v>7</v>
      </c>
      <c r="K7" s="1"/>
      <c r="L7" s="1"/>
      <c r="M7" s="1"/>
      <c r="N7" s="1"/>
      <c r="O7" s="1"/>
      <c r="P7" s="1"/>
      <c r="Q7" s="1"/>
      <c r="R7" s="1" t="s">
        <v>6</v>
      </c>
      <c r="S7" s="1" t="s">
        <v>8</v>
      </c>
      <c r="T7" s="1" t="s">
        <v>7</v>
      </c>
      <c r="U7" s="1"/>
      <c r="V7" s="1"/>
      <c r="W7" s="1"/>
      <c r="X7" s="1"/>
      <c r="Y7" s="1"/>
      <c r="Z7" s="1"/>
      <c r="AA7" s="1"/>
      <c r="AB7" s="1" t="s">
        <v>6</v>
      </c>
      <c r="AC7" s="1" t="s">
        <v>8</v>
      </c>
      <c r="AD7" s="1" t="s">
        <v>7</v>
      </c>
      <c r="AE7" s="1"/>
      <c r="AF7" s="1"/>
      <c r="AG7" s="1"/>
      <c r="AH7" s="1"/>
      <c r="AI7" s="1"/>
      <c r="AJ7" s="1"/>
      <c r="AK7" s="1"/>
      <c r="AL7" s="1" t="s">
        <v>6</v>
      </c>
      <c r="AM7" s="1" t="s">
        <v>8</v>
      </c>
      <c r="AN7" s="1" t="s">
        <v>7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x14ac:dyDescent="0.2">
      <c r="A8" s="1"/>
      <c r="B8" s="1" t="s">
        <v>6</v>
      </c>
      <c r="C8" s="2">
        <v>1</v>
      </c>
      <c r="D8" s="1"/>
      <c r="E8" s="1"/>
      <c r="F8" s="1"/>
      <c r="G8" s="1"/>
      <c r="H8" s="2">
        <f>C8</f>
        <v>1</v>
      </c>
      <c r="I8" s="2">
        <f>I2</f>
        <v>1</v>
      </c>
      <c r="J8" s="2">
        <f>J4</f>
        <v>0</v>
      </c>
      <c r="K8" s="1"/>
      <c r="L8" s="1" t="s">
        <v>13</v>
      </c>
      <c r="M8" s="1"/>
      <c r="N8" s="1"/>
      <c r="O8" s="1"/>
      <c r="P8" s="1"/>
      <c r="Q8" s="1"/>
      <c r="R8" s="2">
        <f>H8</f>
        <v>1</v>
      </c>
      <c r="S8" s="2">
        <f>S2</f>
        <v>1</v>
      </c>
      <c r="T8" s="2">
        <f>T4</f>
        <v>1</v>
      </c>
      <c r="U8" s="1"/>
      <c r="V8" s="1"/>
      <c r="W8" s="1"/>
      <c r="X8" s="1"/>
      <c r="Y8" s="1"/>
      <c r="Z8" s="1"/>
      <c r="AA8" s="1"/>
      <c r="AB8" s="2">
        <f>R8</f>
        <v>1</v>
      </c>
      <c r="AC8" s="2">
        <f>AC2</f>
        <v>0</v>
      </c>
      <c r="AD8" s="2">
        <f>AD4</f>
        <v>1</v>
      </c>
      <c r="AE8" s="1"/>
      <c r="AF8" s="1"/>
      <c r="AG8" s="1"/>
      <c r="AH8" s="1"/>
      <c r="AI8" s="1"/>
      <c r="AJ8" s="1"/>
      <c r="AK8" s="1"/>
      <c r="AL8" s="2">
        <f>AB8</f>
        <v>1</v>
      </c>
      <c r="AM8" s="2">
        <f>AM2</f>
        <v>1</v>
      </c>
      <c r="AN8" s="2">
        <f>AN4</f>
        <v>1</v>
      </c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x14ac:dyDescent="0.2">
      <c r="A9" s="1"/>
      <c r="B9" s="1"/>
      <c r="C9" s="1"/>
      <c r="D9" s="1"/>
      <c r="E9" s="1"/>
      <c r="F9" s="1"/>
      <c r="G9" s="1"/>
      <c r="H9" s="1" t="b">
        <f>IF(H8,TRUE,FALSE)</f>
        <v>1</v>
      </c>
      <c r="I9" s="1" t="b">
        <f>IF(I8,TRUE,FALSE)</f>
        <v>1</v>
      </c>
      <c r="J9" s="1" t="b">
        <f>IF(J8,TRUE,FALSE)</f>
        <v>0</v>
      </c>
      <c r="K9" s="1"/>
      <c r="L9" s="1"/>
      <c r="M9" s="1"/>
      <c r="N9" s="1"/>
      <c r="O9" s="1"/>
      <c r="P9" s="1"/>
      <c r="Q9" s="1"/>
      <c r="R9" s="1" t="b">
        <f>IF(R8,TRUE,FALSE)</f>
        <v>1</v>
      </c>
      <c r="S9" s="1" t="b">
        <f>IF(S8,TRUE,FALSE)</f>
        <v>1</v>
      </c>
      <c r="T9" s="1" t="b">
        <f>IF(T8,TRUE,FALSE)</f>
        <v>1</v>
      </c>
      <c r="U9" s="1"/>
      <c r="V9" s="1"/>
      <c r="W9" s="1"/>
      <c r="X9" s="1"/>
      <c r="Y9" s="1"/>
      <c r="Z9" s="1"/>
      <c r="AA9" s="1"/>
      <c r="AB9" s="1" t="b">
        <f>IF(AB8,TRUE,FALSE)</f>
        <v>1</v>
      </c>
      <c r="AC9" s="1" t="b">
        <f>IF(AC8,TRUE,FALSE)</f>
        <v>0</v>
      </c>
      <c r="AD9" s="1" t="b">
        <f>IF(AD8,TRUE,FALSE)</f>
        <v>1</v>
      </c>
      <c r="AE9" s="1"/>
      <c r="AF9" s="1"/>
      <c r="AG9" s="1"/>
      <c r="AH9" s="1"/>
      <c r="AI9" s="1"/>
      <c r="AJ9" s="1"/>
      <c r="AK9" s="1"/>
      <c r="AL9" s="1" t="b">
        <f>IF(AL8,TRUE,FALSE)</f>
        <v>1</v>
      </c>
      <c r="AM9" s="1" t="b">
        <f>IF(AM8,TRUE,FALSE)</f>
        <v>1</v>
      </c>
      <c r="AN9" s="1" t="b">
        <f>IF(AN8,TRUE,FALSE)</f>
        <v>1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x14ac:dyDescent="0.2">
      <c r="A10" s="1"/>
      <c r="B10" s="1"/>
      <c r="C10" s="1"/>
      <c r="D10" s="1"/>
      <c r="E10" s="1"/>
      <c r="F10" s="1"/>
      <c r="G10" s="9"/>
      <c r="H10" s="10"/>
      <c r="I10" s="10"/>
      <c r="J10" s="10"/>
      <c r="K10" s="11"/>
      <c r="L10" s="1"/>
      <c r="M10" s="1"/>
      <c r="N10" s="1"/>
      <c r="O10" s="1"/>
      <c r="P10" s="1"/>
      <c r="Q10" s="9"/>
      <c r="R10" s="10"/>
      <c r="S10" s="10"/>
      <c r="T10" s="10"/>
      <c r="U10" s="11"/>
      <c r="V10" s="1"/>
      <c r="W10" s="1"/>
      <c r="X10" s="1"/>
      <c r="Y10" s="1"/>
      <c r="Z10" s="1"/>
      <c r="AA10" s="9"/>
      <c r="AB10" s="10"/>
      <c r="AC10" s="10"/>
      <c r="AD10" s="10"/>
      <c r="AE10" s="11"/>
      <c r="AF10" s="1"/>
      <c r="AG10" s="1"/>
      <c r="AH10" s="1"/>
      <c r="AI10" s="1"/>
      <c r="AJ10" s="1"/>
      <c r="AK10" s="9"/>
      <c r="AL10" s="10"/>
      <c r="AM10" s="10"/>
      <c r="AN10" s="10"/>
      <c r="AO10" s="1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x14ac:dyDescent="0.2">
      <c r="A11" s="1"/>
      <c r="B11" s="1"/>
      <c r="C11" s="1"/>
      <c r="D11" s="1"/>
      <c r="E11" s="1"/>
      <c r="F11" s="1"/>
      <c r="G11" s="12"/>
      <c r="H11" s="13"/>
      <c r="I11" s="13" t="s">
        <v>10</v>
      </c>
      <c r="J11" s="13"/>
      <c r="K11" s="14"/>
      <c r="L11" s="1"/>
      <c r="M11" s="1"/>
      <c r="N11" s="1"/>
      <c r="O11" s="1"/>
      <c r="P11" s="1"/>
      <c r="Q11" s="12"/>
      <c r="R11" s="13"/>
      <c r="S11" s="13" t="s">
        <v>10</v>
      </c>
      <c r="T11" s="13"/>
      <c r="U11" s="14"/>
      <c r="V11" s="1"/>
      <c r="W11" s="1"/>
      <c r="X11" s="1"/>
      <c r="Y11" s="1"/>
      <c r="Z11" s="1"/>
      <c r="AA11" s="12"/>
      <c r="AB11" s="13"/>
      <c r="AC11" s="13" t="s">
        <v>10</v>
      </c>
      <c r="AD11" s="13"/>
      <c r="AE11" s="14"/>
      <c r="AF11" s="1"/>
      <c r="AG11" s="1"/>
      <c r="AH11" s="1"/>
      <c r="AI11" s="1"/>
      <c r="AJ11" s="1"/>
      <c r="AK11" s="12"/>
      <c r="AL11" s="13"/>
      <c r="AM11" s="13" t="s">
        <v>10</v>
      </c>
      <c r="AN11" s="13"/>
      <c r="AO11" s="14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x14ac:dyDescent="0.2">
      <c r="A12" s="1"/>
      <c r="B12" s="1"/>
      <c r="C12" s="1"/>
      <c r="D12" s="1"/>
      <c r="E12" s="1"/>
      <c r="F12" s="1"/>
      <c r="G12" s="12"/>
      <c r="H12" s="13"/>
      <c r="I12" s="13">
        <v>36</v>
      </c>
      <c r="J12" s="13"/>
      <c r="K12" s="14"/>
      <c r="L12" s="1"/>
      <c r="M12" s="1"/>
      <c r="N12" s="1"/>
      <c r="O12" s="1"/>
      <c r="P12" s="1"/>
      <c r="Q12" s="12"/>
      <c r="R12" s="13"/>
      <c r="S12" s="13">
        <v>35</v>
      </c>
      <c r="T12" s="13"/>
      <c r="U12" s="14"/>
      <c r="V12" s="1"/>
      <c r="W12" s="1"/>
      <c r="X12" s="1"/>
      <c r="Y12" s="1"/>
      <c r="Z12" s="1"/>
      <c r="AA12" s="12"/>
      <c r="AB12" s="13"/>
      <c r="AC12" s="13">
        <v>34</v>
      </c>
      <c r="AD12" s="13"/>
      <c r="AE12" s="14"/>
      <c r="AF12" s="1"/>
      <c r="AG12" s="1"/>
      <c r="AH12" s="1"/>
      <c r="AI12" s="1"/>
      <c r="AJ12" s="1"/>
      <c r="AK12" s="12"/>
      <c r="AL12" s="13"/>
      <c r="AM12" s="13">
        <v>33</v>
      </c>
      <c r="AN12" s="13"/>
      <c r="AO12" s="14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x14ac:dyDescent="0.2">
      <c r="A13" s="1"/>
      <c r="B13" s="1"/>
      <c r="C13" s="1"/>
      <c r="D13" s="1"/>
      <c r="E13" s="1"/>
      <c r="F13" s="1" t="s">
        <v>4</v>
      </c>
      <c r="G13" s="12"/>
      <c r="H13" s="13"/>
      <c r="I13" s="13"/>
      <c r="J13" s="13"/>
      <c r="K13" s="14"/>
      <c r="L13" s="1" t="s">
        <v>2</v>
      </c>
      <c r="M13" s="1"/>
      <c r="N13" s="1"/>
      <c r="O13" s="1"/>
      <c r="P13" s="1" t="s">
        <v>4</v>
      </c>
      <c r="Q13" s="12"/>
      <c r="R13" s="13"/>
      <c r="S13" s="13"/>
      <c r="T13" s="13"/>
      <c r="U13" s="14"/>
      <c r="V13" s="1" t="s">
        <v>2</v>
      </c>
      <c r="W13" s="1"/>
      <c r="X13" s="1"/>
      <c r="Y13" s="1"/>
      <c r="Z13" s="1" t="s">
        <v>4</v>
      </c>
      <c r="AA13" s="12"/>
      <c r="AB13" s="13"/>
      <c r="AC13" s="13"/>
      <c r="AD13" s="13"/>
      <c r="AE13" s="14"/>
      <c r="AF13" s="1" t="s">
        <v>2</v>
      </c>
      <c r="AG13" s="1"/>
      <c r="AH13" s="1"/>
      <c r="AI13" s="1"/>
      <c r="AJ13" s="1" t="s">
        <v>4</v>
      </c>
      <c r="AK13" s="12"/>
      <c r="AL13" s="13"/>
      <c r="AM13" s="13"/>
      <c r="AN13" s="13"/>
      <c r="AO13" s="14"/>
      <c r="AP13" s="1" t="s">
        <v>2</v>
      </c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x14ac:dyDescent="0.2">
      <c r="A14" s="1"/>
      <c r="B14" s="1"/>
      <c r="C14" s="1"/>
      <c r="D14" s="1"/>
      <c r="E14" s="1"/>
      <c r="F14" s="18">
        <f>IF(OR((AND(I8,OR((H8&lt;&gt;J8),L14))),AND((H8&lt;&gt;J8),L14)),1,0)</f>
        <v>1</v>
      </c>
      <c r="G14" s="12"/>
      <c r="H14" s="13"/>
      <c r="I14" s="13"/>
      <c r="J14" s="13"/>
      <c r="K14" s="14"/>
      <c r="L14" s="2">
        <f>P14</f>
        <v>0</v>
      </c>
      <c r="M14" s="1"/>
      <c r="N14" s="1"/>
      <c r="O14" s="1"/>
      <c r="P14" s="18">
        <f>IF(OR((AND(S8,OR((R8&lt;&gt;T8),V14))),AND((R8&lt;&gt;T8),V14)),1,0)</f>
        <v>0</v>
      </c>
      <c r="Q14" s="12"/>
      <c r="R14" s="13"/>
      <c r="S14" s="13"/>
      <c r="T14" s="13"/>
      <c r="U14" s="14"/>
      <c r="V14" s="2">
        <f>Z14</f>
        <v>0</v>
      </c>
      <c r="W14" s="1"/>
      <c r="X14" s="1"/>
      <c r="Y14" s="1"/>
      <c r="Z14" s="18">
        <f>IF(OR((AND(AC8,OR((AB8&lt;&gt;AD8),AF14))),AND((AB8&lt;&gt;AD8),AF14)),1,0)</f>
        <v>0</v>
      </c>
      <c r="AA14" s="12"/>
      <c r="AB14" s="13"/>
      <c r="AC14" s="13"/>
      <c r="AD14" s="13"/>
      <c r="AE14" s="14"/>
      <c r="AF14" s="2">
        <f>AJ14</f>
        <v>1</v>
      </c>
      <c r="AG14" s="1"/>
      <c r="AH14" s="1"/>
      <c r="AI14" s="1"/>
      <c r="AJ14" s="18">
        <f>IF(OR((AND(AM8,OR((AL8&lt;&gt;AN8),AP14))),AND((AL8&lt;&gt;AN8),AP14)),1,0)</f>
        <v>1</v>
      </c>
      <c r="AK14" s="12"/>
      <c r="AL14" s="13"/>
      <c r="AM14" s="13"/>
      <c r="AN14" s="13"/>
      <c r="AO14" s="14"/>
      <c r="AP14" s="2">
        <f>AL8</f>
        <v>1</v>
      </c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x14ac:dyDescent="0.2">
      <c r="A15" s="1"/>
      <c r="B15" s="1"/>
      <c r="C15" s="1"/>
      <c r="D15" s="1"/>
      <c r="E15" s="1"/>
      <c r="F15" s="1"/>
      <c r="G15" s="15"/>
      <c r="H15" s="16"/>
      <c r="I15" s="16"/>
      <c r="J15" s="16"/>
      <c r="K15" s="17"/>
      <c r="L15" s="1" t="b">
        <f>IF(L14,TRUE,FALSE)</f>
        <v>0</v>
      </c>
      <c r="M15" s="1"/>
      <c r="N15" s="1"/>
      <c r="O15" s="1"/>
      <c r="P15" s="1"/>
      <c r="Q15" s="15"/>
      <c r="R15" s="16"/>
      <c r="S15" s="16"/>
      <c r="T15" s="16"/>
      <c r="U15" s="17"/>
      <c r="V15" s="1" t="b">
        <f>IF(V14,TRUE,FALSE)</f>
        <v>0</v>
      </c>
      <c r="W15" s="1"/>
      <c r="X15" s="1"/>
      <c r="Y15" s="1"/>
      <c r="Z15" s="1"/>
      <c r="AA15" s="15"/>
      <c r="AB15" s="16"/>
      <c r="AC15" s="16"/>
      <c r="AD15" s="16"/>
      <c r="AE15" s="17"/>
      <c r="AF15" s="1" t="b">
        <f>IF(AF14,TRUE,FALSE)</f>
        <v>1</v>
      </c>
      <c r="AG15" s="1"/>
      <c r="AH15" s="1"/>
      <c r="AI15" s="1"/>
      <c r="AJ15" s="1"/>
      <c r="AK15" s="15"/>
      <c r="AL15" s="16"/>
      <c r="AM15" s="16"/>
      <c r="AN15" s="16"/>
      <c r="AO15" s="17"/>
      <c r="AP15" s="1" t="b">
        <f>IF(AP14,TRUE,FALSE)</f>
        <v>1</v>
      </c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x14ac:dyDescent="0.2">
      <c r="A16" s="1"/>
      <c r="B16" s="1"/>
      <c r="C16" s="1"/>
      <c r="D16" s="1"/>
      <c r="E16" s="1"/>
      <c r="F16" s="1"/>
      <c r="G16" s="1"/>
      <c r="H16" s="1"/>
      <c r="I16" s="18">
        <f>IF((((H9&lt;&gt;I9)&lt;&gt;J9)&lt;&gt;L15),1,0)</f>
        <v>0</v>
      </c>
      <c r="J16" s="1"/>
      <c r="K16" s="1"/>
      <c r="L16" s="1"/>
      <c r="M16" s="1"/>
      <c r="N16" s="1"/>
      <c r="O16" s="1"/>
      <c r="P16" s="1"/>
      <c r="Q16" s="1"/>
      <c r="R16" s="1"/>
      <c r="S16" s="18">
        <f>IF((((R9&lt;&gt;S9)&lt;&gt;T9)&lt;&gt;V15),1,0)</f>
        <v>1</v>
      </c>
      <c r="T16" s="1"/>
      <c r="U16" s="1"/>
      <c r="V16" s="1"/>
      <c r="W16" s="1"/>
      <c r="X16" s="1"/>
      <c r="Y16" s="1"/>
      <c r="Z16" s="1"/>
      <c r="AA16" s="1"/>
      <c r="AB16" s="1"/>
      <c r="AC16" s="18">
        <f>IF((((AB9&lt;&gt;AC9)&lt;&gt;AD9)&lt;&gt;AF15),1,0)</f>
        <v>1</v>
      </c>
      <c r="AD16" s="1"/>
      <c r="AE16" s="1"/>
      <c r="AF16" s="1"/>
      <c r="AG16" s="1"/>
      <c r="AH16" s="1"/>
      <c r="AI16" s="1"/>
      <c r="AJ16" s="1"/>
      <c r="AK16" s="1"/>
      <c r="AL16" s="1"/>
      <c r="AM16" s="18">
        <f>IF((((AL9&lt;&gt;AM9)&lt;&gt;AN9)&lt;&gt;AP15),1,0)</f>
        <v>0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x14ac:dyDescent="0.2">
      <c r="A17" s="1"/>
      <c r="B17" s="1"/>
      <c r="C17" s="1"/>
      <c r="D17" s="1"/>
      <c r="E17" s="1"/>
      <c r="F17" s="1"/>
      <c r="G17" s="1"/>
      <c r="H17" s="1"/>
      <c r="I17" s="1" t="s">
        <v>9</v>
      </c>
      <c r="J17" s="1"/>
      <c r="K17" s="1"/>
      <c r="L17" s="1"/>
      <c r="M17" s="1"/>
      <c r="N17" s="1"/>
      <c r="O17" s="1"/>
      <c r="P17" s="1"/>
      <c r="Q17" s="1"/>
      <c r="R17" s="1"/>
      <c r="S17" s="1" t="s">
        <v>9</v>
      </c>
      <c r="T17" s="1"/>
      <c r="U17" s="1"/>
      <c r="V17" s="1"/>
      <c r="W17" s="1"/>
      <c r="X17" s="1"/>
      <c r="Y17" s="1"/>
      <c r="Z17" s="1"/>
      <c r="AA17" s="1"/>
      <c r="AB17" s="1"/>
      <c r="AC17" s="1" t="s">
        <v>9</v>
      </c>
      <c r="AD17" s="1"/>
      <c r="AE17" s="1"/>
      <c r="AF17" s="1"/>
      <c r="AG17" s="1"/>
      <c r="AH17" s="1"/>
      <c r="AI17" s="1"/>
      <c r="AJ17" s="1"/>
      <c r="AK17" s="1"/>
      <c r="AL17" s="1"/>
      <c r="AM17" s="1" t="s">
        <v>9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x14ac:dyDescent="0.2">
      <c r="A19" s="1"/>
      <c r="B19" s="1"/>
      <c r="C19" s="1"/>
      <c r="D19" s="1"/>
      <c r="E19" s="26"/>
      <c r="F19" s="20"/>
      <c r="G19" s="26"/>
      <c r="H19" s="1" t="s">
        <v>16</v>
      </c>
      <c r="I19" s="2">
        <f>I16</f>
        <v>0</v>
      </c>
      <c r="J19" s="1" t="b">
        <f>IF(I19,TRUE,FALSE)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x14ac:dyDescent="0.2">
      <c r="A20" s="1"/>
      <c r="B20" s="1"/>
      <c r="C20" s="1"/>
      <c r="D20" s="1"/>
      <c r="E20" s="26"/>
      <c r="F20" s="26"/>
      <c r="G20" s="26"/>
      <c r="H20" s="23"/>
      <c r="I20" s="24" t="s">
        <v>14</v>
      </c>
      <c r="J20" s="2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x14ac:dyDescent="0.2">
      <c r="A21" s="1"/>
      <c r="B21" s="1"/>
      <c r="C21" s="1"/>
      <c r="D21" s="1"/>
      <c r="E21" s="26"/>
      <c r="F21" s="19"/>
      <c r="G21" s="26"/>
      <c r="H21" s="1" t="s">
        <v>15</v>
      </c>
      <c r="I21" s="18">
        <f>IF(NOT(J19),1,0)</f>
        <v>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8">
        <f>I21</f>
        <v>1</v>
      </c>
      <c r="BW21" s="1"/>
    </row>
    <row r="22" spans="1: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 t="s">
        <v>6</v>
      </c>
      <c r="S23" s="1" t="s">
        <v>8</v>
      </c>
      <c r="T23" s="1" t="s">
        <v>7</v>
      </c>
      <c r="U23" s="1"/>
      <c r="V23" s="1"/>
      <c r="W23" s="1"/>
      <c r="X23" s="1"/>
      <c r="Y23" s="1"/>
      <c r="Z23" s="1"/>
      <c r="AA23" s="1"/>
      <c r="AB23" s="1" t="s">
        <v>6</v>
      </c>
      <c r="AC23" s="1" t="s">
        <v>8</v>
      </c>
      <c r="AD23" s="1" t="s">
        <v>7</v>
      </c>
      <c r="AE23" s="1"/>
      <c r="AF23" s="1"/>
      <c r="AG23" s="1"/>
      <c r="AH23" s="1"/>
      <c r="AI23" s="1"/>
      <c r="AJ23" s="1"/>
      <c r="AK23" s="1"/>
      <c r="AL23" s="1" t="s">
        <v>6</v>
      </c>
      <c r="AM23" s="1" t="s">
        <v>8</v>
      </c>
      <c r="AN23" s="1" t="s">
        <v>7</v>
      </c>
      <c r="AO23" s="1"/>
      <c r="AP23" s="1"/>
      <c r="AQ23" s="1"/>
      <c r="AR23" s="1"/>
      <c r="AS23" s="1"/>
      <c r="AT23" s="1"/>
      <c r="AU23" s="1"/>
      <c r="AV23" s="1" t="s">
        <v>6</v>
      </c>
      <c r="AW23" s="1" t="s">
        <v>8</v>
      </c>
      <c r="AX23" s="1" t="s">
        <v>7</v>
      </c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>
        <f>I21</f>
        <v>1</v>
      </c>
      <c r="S24" s="27">
        <f>S16</f>
        <v>1</v>
      </c>
      <c r="T24" s="2">
        <f>J8</f>
        <v>0</v>
      </c>
      <c r="U24" s="1"/>
      <c r="V24" s="1"/>
      <c r="W24" s="1"/>
      <c r="X24" s="1"/>
      <c r="Y24" s="1"/>
      <c r="Z24" s="1"/>
      <c r="AA24" s="1"/>
      <c r="AB24" s="2">
        <f>R24</f>
        <v>1</v>
      </c>
      <c r="AC24" s="27">
        <f>AC16</f>
        <v>1</v>
      </c>
      <c r="AD24" s="2">
        <f>T8</f>
        <v>1</v>
      </c>
      <c r="AE24" s="1"/>
      <c r="AF24" s="1"/>
      <c r="AG24" s="1"/>
      <c r="AH24" s="1"/>
      <c r="AI24" s="1"/>
      <c r="AJ24" s="1"/>
      <c r="AK24" s="1"/>
      <c r="AL24" s="2">
        <f>AB24</f>
        <v>1</v>
      </c>
      <c r="AM24" s="27">
        <f>AM16</f>
        <v>0</v>
      </c>
      <c r="AN24" s="2">
        <f>AD8</f>
        <v>1</v>
      </c>
      <c r="AO24" s="1"/>
      <c r="AP24" s="1"/>
      <c r="AQ24" s="1"/>
      <c r="AR24" s="1"/>
      <c r="AS24" s="1"/>
      <c r="AT24" s="1"/>
      <c r="AU24" s="1"/>
      <c r="AV24" s="2">
        <f>AL24</f>
        <v>1</v>
      </c>
      <c r="AW24" s="27">
        <f>AW2</f>
        <v>1</v>
      </c>
      <c r="AX24" s="2">
        <f>AN8</f>
        <v>1</v>
      </c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 t="b">
        <f>IF(R24,TRUE,FALSE)</f>
        <v>1</v>
      </c>
      <c r="S25" s="1" t="b">
        <f>IF(S24,TRUE,FALSE)</f>
        <v>1</v>
      </c>
      <c r="T25" s="1" t="b">
        <f>IF(T24,TRUE,FALSE)</f>
        <v>0</v>
      </c>
      <c r="U25" s="1"/>
      <c r="V25" s="1"/>
      <c r="W25" s="1"/>
      <c r="X25" s="1"/>
      <c r="Y25" s="1"/>
      <c r="Z25" s="1"/>
      <c r="AA25" s="1"/>
      <c r="AB25" s="1" t="b">
        <f>IF(AB24,TRUE,FALSE)</f>
        <v>1</v>
      </c>
      <c r="AC25" s="1" t="b">
        <f>IF(AC24,TRUE,FALSE)</f>
        <v>1</v>
      </c>
      <c r="AD25" s="1" t="b">
        <f>IF(AD24,TRUE,FALSE)</f>
        <v>1</v>
      </c>
      <c r="AE25" s="1"/>
      <c r="AF25" s="1"/>
      <c r="AG25" s="1"/>
      <c r="AH25" s="1"/>
      <c r="AI25" s="1"/>
      <c r="AJ25" s="1"/>
      <c r="AK25" s="1"/>
      <c r="AL25" s="1" t="b">
        <f>IF(AL24,TRUE,FALSE)</f>
        <v>1</v>
      </c>
      <c r="AM25" s="1" t="b">
        <f>IF(AM24,TRUE,FALSE)</f>
        <v>0</v>
      </c>
      <c r="AN25" s="1" t="b">
        <f>IF(AN24,TRUE,FALSE)</f>
        <v>1</v>
      </c>
      <c r="AO25" s="1"/>
      <c r="AP25" s="1"/>
      <c r="AQ25" s="1"/>
      <c r="AR25" s="1"/>
      <c r="AS25" s="1"/>
      <c r="AT25" s="1"/>
      <c r="AU25" s="1"/>
      <c r="AV25" s="1" t="b">
        <f>IF(AV24,TRUE,FALSE)</f>
        <v>1</v>
      </c>
      <c r="AW25" s="1" t="b">
        <f>IF(AW24,TRUE,FALSE)</f>
        <v>1</v>
      </c>
      <c r="AX25" s="1" t="b">
        <f>IF(AX24,TRUE,FALSE)</f>
        <v>1</v>
      </c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9"/>
      <c r="R26" s="10"/>
      <c r="S26" s="10"/>
      <c r="T26" s="10"/>
      <c r="U26" s="11"/>
      <c r="V26" s="1"/>
      <c r="W26" s="1"/>
      <c r="X26" s="1"/>
      <c r="Y26" s="1"/>
      <c r="Z26" s="1"/>
      <c r="AA26" s="9"/>
      <c r="AB26" s="10"/>
      <c r="AC26" s="10"/>
      <c r="AD26" s="10"/>
      <c r="AE26" s="11"/>
      <c r="AF26" s="1"/>
      <c r="AG26" s="1"/>
      <c r="AH26" s="1"/>
      <c r="AI26" s="1"/>
      <c r="AJ26" s="1"/>
      <c r="AK26" s="9"/>
      <c r="AL26" s="10"/>
      <c r="AM26" s="10"/>
      <c r="AN26" s="10"/>
      <c r="AO26" s="11"/>
      <c r="AP26" s="1"/>
      <c r="AQ26" s="1"/>
      <c r="AR26" s="1"/>
      <c r="AS26" s="1"/>
      <c r="AT26" s="1"/>
      <c r="AU26" s="9"/>
      <c r="AV26" s="10"/>
      <c r="AW26" s="10"/>
      <c r="AX26" s="10"/>
      <c r="AY26" s="1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2"/>
      <c r="R27" s="13"/>
      <c r="S27" s="13" t="s">
        <v>10</v>
      </c>
      <c r="T27" s="13"/>
      <c r="U27" s="14"/>
      <c r="V27" s="1"/>
      <c r="W27" s="1"/>
      <c r="X27" s="1"/>
      <c r="Y27" s="1"/>
      <c r="Z27" s="1"/>
      <c r="AA27" s="12"/>
      <c r="AB27" s="13"/>
      <c r="AC27" s="13" t="s">
        <v>10</v>
      </c>
      <c r="AD27" s="13"/>
      <c r="AE27" s="14"/>
      <c r="AF27" s="1"/>
      <c r="AG27" s="1"/>
      <c r="AH27" s="1"/>
      <c r="AI27" s="1"/>
      <c r="AJ27" s="1"/>
      <c r="AK27" s="12"/>
      <c r="AL27" s="13"/>
      <c r="AM27" s="13" t="s">
        <v>10</v>
      </c>
      <c r="AN27" s="13"/>
      <c r="AO27" s="14"/>
      <c r="AP27" s="1"/>
      <c r="AQ27" s="1"/>
      <c r="AR27" s="1"/>
      <c r="AS27" s="1"/>
      <c r="AT27" s="1"/>
      <c r="AU27" s="12"/>
      <c r="AV27" s="13"/>
      <c r="AW27" s="13" t="s">
        <v>10</v>
      </c>
      <c r="AX27" s="13"/>
      <c r="AY27" s="14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2"/>
      <c r="R28" s="13"/>
      <c r="S28" s="13">
        <v>25</v>
      </c>
      <c r="T28" s="13"/>
      <c r="U28" s="14"/>
      <c r="V28" s="1"/>
      <c r="W28" s="1"/>
      <c r="X28" s="1"/>
      <c r="Y28" s="1"/>
      <c r="Z28" s="1"/>
      <c r="AA28" s="12"/>
      <c r="AB28" s="13"/>
      <c r="AC28" s="13">
        <v>24</v>
      </c>
      <c r="AD28" s="13"/>
      <c r="AE28" s="14"/>
      <c r="AF28" s="1"/>
      <c r="AG28" s="1"/>
      <c r="AH28" s="1"/>
      <c r="AI28" s="1"/>
      <c r="AJ28" s="1"/>
      <c r="AK28" s="12"/>
      <c r="AL28" s="13"/>
      <c r="AM28" s="13">
        <v>23</v>
      </c>
      <c r="AN28" s="13"/>
      <c r="AO28" s="14"/>
      <c r="AP28" s="1"/>
      <c r="AQ28" s="1"/>
      <c r="AR28" s="1"/>
      <c r="AS28" s="1"/>
      <c r="AT28" s="1"/>
      <c r="AU28" s="12"/>
      <c r="AV28" s="13"/>
      <c r="AW28" s="13">
        <v>22</v>
      </c>
      <c r="AX28" s="13"/>
      <c r="AY28" s="14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 t="s">
        <v>4</v>
      </c>
      <c r="Q29" s="12"/>
      <c r="R29" s="13"/>
      <c r="S29" s="13"/>
      <c r="T29" s="13"/>
      <c r="U29" s="14"/>
      <c r="V29" s="1" t="s">
        <v>2</v>
      </c>
      <c r="W29" s="1"/>
      <c r="X29" s="1"/>
      <c r="Y29" s="1"/>
      <c r="Z29" s="1" t="s">
        <v>4</v>
      </c>
      <c r="AA29" s="12"/>
      <c r="AB29" s="13"/>
      <c r="AC29" s="13"/>
      <c r="AD29" s="13"/>
      <c r="AE29" s="14"/>
      <c r="AF29" s="1" t="s">
        <v>2</v>
      </c>
      <c r="AG29" s="1"/>
      <c r="AH29" s="1"/>
      <c r="AI29" s="1"/>
      <c r="AJ29" s="1" t="s">
        <v>4</v>
      </c>
      <c r="AK29" s="12"/>
      <c r="AL29" s="13"/>
      <c r="AM29" s="13"/>
      <c r="AN29" s="13"/>
      <c r="AO29" s="14"/>
      <c r="AP29" s="1" t="s">
        <v>2</v>
      </c>
      <c r="AQ29" s="1"/>
      <c r="AR29" s="1"/>
      <c r="AS29" s="1"/>
      <c r="AT29" s="1" t="s">
        <v>4</v>
      </c>
      <c r="AU29" s="12"/>
      <c r="AV29" s="13"/>
      <c r="AW29" s="13"/>
      <c r="AX29" s="13"/>
      <c r="AY29" s="14"/>
      <c r="AZ29" s="1" t="s">
        <v>2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8">
        <f>IF(OR((AND(S24,OR((R24&lt;&gt;T24),V30))),AND((R24&lt;&gt;T24),V30)),1,0)</f>
        <v>1</v>
      </c>
      <c r="Q30" s="12"/>
      <c r="R30" s="13"/>
      <c r="S30" s="13"/>
      <c r="T30" s="13"/>
      <c r="U30" s="14"/>
      <c r="V30" s="2">
        <f>Z30</f>
        <v>0</v>
      </c>
      <c r="W30" s="1"/>
      <c r="X30" s="1"/>
      <c r="Y30" s="1"/>
      <c r="Z30" s="18">
        <f>IF(OR((AND(AC24,OR((AB24&lt;&gt;AD24),AF30))),AND((AB24&lt;&gt;AD24),AF30)),1,0)</f>
        <v>0</v>
      </c>
      <c r="AA30" s="12"/>
      <c r="AB30" s="13"/>
      <c r="AC30" s="13"/>
      <c r="AD30" s="13"/>
      <c r="AE30" s="14"/>
      <c r="AF30" s="2">
        <f>AJ30</f>
        <v>0</v>
      </c>
      <c r="AG30" s="1"/>
      <c r="AH30" s="1"/>
      <c r="AI30" s="1"/>
      <c r="AJ30" s="18">
        <f>IF(OR((AND(AM24,OR((AL24&lt;&gt;AN24),AP30))),AND((AL24&lt;&gt;AN24),AP30)),1,0)</f>
        <v>0</v>
      </c>
      <c r="AK30" s="12"/>
      <c r="AL30" s="13"/>
      <c r="AM30" s="13"/>
      <c r="AN30" s="13"/>
      <c r="AO30" s="14"/>
      <c r="AP30" s="2">
        <f>AT30</f>
        <v>1</v>
      </c>
      <c r="AQ30" s="1"/>
      <c r="AR30" s="1"/>
      <c r="AS30" s="1"/>
      <c r="AT30" s="18">
        <f>IF(OR((AND(AW24,OR((AV24&lt;&gt;AX24),AZ30))),AND((AV24&lt;&gt;AX24),AZ30)),1,0)</f>
        <v>1</v>
      </c>
      <c r="AU30" s="12"/>
      <c r="AV30" s="13"/>
      <c r="AW30" s="13"/>
      <c r="AX30" s="13"/>
      <c r="AY30" s="14"/>
      <c r="AZ30" s="2">
        <f>AV24</f>
        <v>1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5"/>
      <c r="R31" s="16"/>
      <c r="S31" s="16"/>
      <c r="T31" s="16"/>
      <c r="U31" s="17"/>
      <c r="V31" s="1" t="b">
        <f>IF(V30,TRUE,FALSE)</f>
        <v>0</v>
      </c>
      <c r="W31" s="1"/>
      <c r="X31" s="1"/>
      <c r="Y31" s="1"/>
      <c r="Z31" s="1"/>
      <c r="AA31" s="15"/>
      <c r="AB31" s="16"/>
      <c r="AC31" s="16"/>
      <c r="AD31" s="16"/>
      <c r="AE31" s="17"/>
      <c r="AF31" s="1" t="b">
        <f>IF(AF30,TRUE,FALSE)</f>
        <v>0</v>
      </c>
      <c r="AG31" s="1"/>
      <c r="AH31" s="1"/>
      <c r="AI31" s="1"/>
      <c r="AJ31" s="1"/>
      <c r="AK31" s="15"/>
      <c r="AL31" s="16"/>
      <c r="AM31" s="16"/>
      <c r="AN31" s="16"/>
      <c r="AO31" s="17"/>
      <c r="AP31" s="1" t="b">
        <f>IF(AP30,TRUE,FALSE)</f>
        <v>1</v>
      </c>
      <c r="AQ31" s="1"/>
      <c r="AR31" s="1"/>
      <c r="AS31" s="1"/>
      <c r="AT31" s="1"/>
      <c r="AU31" s="15"/>
      <c r="AV31" s="16"/>
      <c r="AW31" s="16"/>
      <c r="AX31" s="16"/>
      <c r="AY31" s="17"/>
      <c r="AZ31" s="1" t="b">
        <f>IF(AZ30,TRUE,FALSE)</f>
        <v>1</v>
      </c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8">
        <f>IF((((R25&lt;&gt;S25)&lt;&gt;T25)&lt;&gt;V31),1,0)</f>
        <v>0</v>
      </c>
      <c r="T32" s="1"/>
      <c r="U32" s="1"/>
      <c r="V32" s="1"/>
      <c r="W32" s="1"/>
      <c r="X32" s="1"/>
      <c r="Y32" s="1"/>
      <c r="Z32" s="1"/>
      <c r="AA32" s="1"/>
      <c r="AB32" s="1"/>
      <c r="AC32" s="18">
        <f>IF((((AB25&lt;&gt;AC25)&lt;&gt;AD25)&lt;&gt;AF31),1,0)</f>
        <v>1</v>
      </c>
      <c r="AD32" s="1"/>
      <c r="AE32" s="1"/>
      <c r="AF32" s="1"/>
      <c r="AG32" s="1"/>
      <c r="AH32" s="1"/>
      <c r="AI32" s="1"/>
      <c r="AJ32" s="1"/>
      <c r="AK32" s="1"/>
      <c r="AL32" s="1"/>
      <c r="AM32" s="18">
        <f>IF((((AL25&lt;&gt;AM25)&lt;&gt;AN25)&lt;&gt;AP31),1,0)</f>
        <v>1</v>
      </c>
      <c r="AN32" s="1"/>
      <c r="AO32" s="1"/>
      <c r="AP32" s="1"/>
      <c r="AQ32" s="1"/>
      <c r="AR32" s="1"/>
      <c r="AS32" s="1"/>
      <c r="AT32" s="1"/>
      <c r="AU32" s="1"/>
      <c r="AV32" s="1"/>
      <c r="AW32" s="18">
        <f>IF((((AV25&lt;&gt;AW25)&lt;&gt;AX25)&lt;&gt;AZ31),1,0)</f>
        <v>0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 t="s">
        <v>9</v>
      </c>
      <c r="T33" s="1"/>
      <c r="U33" s="1"/>
      <c r="V33" s="1"/>
      <c r="W33" s="1"/>
      <c r="X33" s="1"/>
      <c r="Y33" s="1"/>
      <c r="Z33" s="1"/>
      <c r="AA33" s="1"/>
      <c r="AB33" s="1"/>
      <c r="AC33" s="1" t="s">
        <v>9</v>
      </c>
      <c r="AD33" s="1"/>
      <c r="AE33" s="1"/>
      <c r="AF33" s="1"/>
      <c r="AG33" s="1"/>
      <c r="AH33" s="1"/>
      <c r="AI33" s="1"/>
      <c r="AJ33" s="1"/>
      <c r="AK33" s="1"/>
      <c r="AL33" s="1"/>
      <c r="AM33" s="1" t="s">
        <v>9</v>
      </c>
      <c r="AN33" s="1"/>
      <c r="AO33" s="1"/>
      <c r="AP33" s="1"/>
      <c r="AQ33" s="1"/>
      <c r="AR33" s="1"/>
      <c r="AS33" s="1"/>
      <c r="AT33" s="1"/>
      <c r="AU33" s="1"/>
      <c r="AV33" s="1"/>
      <c r="AW33" s="1" t="s">
        <v>9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6"/>
      <c r="P35" s="20"/>
      <c r="Q35" s="26"/>
      <c r="R35" s="1" t="s">
        <v>16</v>
      </c>
      <c r="S35" s="2">
        <f>S32</f>
        <v>0</v>
      </c>
      <c r="T35" s="1" t="b">
        <f>IF(S35,TRUE,FALSE)</f>
        <v>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6"/>
      <c r="P36" s="26"/>
      <c r="Q36" s="26"/>
      <c r="R36" s="23"/>
      <c r="S36" s="24" t="s">
        <v>14</v>
      </c>
      <c r="T36" s="25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6"/>
      <c r="P37" s="19"/>
      <c r="Q37" s="26"/>
      <c r="R37" s="1" t="s">
        <v>15</v>
      </c>
      <c r="S37" s="18">
        <f>IF(NOT(T35),1,0)</f>
        <v>1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8">
        <f>S37</f>
        <v>1</v>
      </c>
      <c r="BW37" s="1"/>
    </row>
    <row r="38" spans="1: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 t="s">
        <v>6</v>
      </c>
      <c r="AC39" s="1" t="s">
        <v>8</v>
      </c>
      <c r="AD39" s="1" t="s">
        <v>7</v>
      </c>
      <c r="AE39" s="1"/>
      <c r="AF39" s="1"/>
      <c r="AG39" s="1"/>
      <c r="AH39" s="1"/>
      <c r="AI39" s="1"/>
      <c r="AJ39" s="1"/>
      <c r="AK39" s="1"/>
      <c r="AL39" s="1" t="s">
        <v>6</v>
      </c>
      <c r="AM39" s="1" t="s">
        <v>8</v>
      </c>
      <c r="AN39" s="1" t="s">
        <v>7</v>
      </c>
      <c r="AO39" s="1"/>
      <c r="AP39" s="1"/>
      <c r="AQ39" s="1"/>
      <c r="AR39" s="1"/>
      <c r="AS39" s="1"/>
      <c r="AT39" s="1"/>
      <c r="AU39" s="1"/>
      <c r="AV39" s="1" t="s">
        <v>6</v>
      </c>
      <c r="AW39" s="1" t="s">
        <v>8</v>
      </c>
      <c r="AX39" s="1" t="s">
        <v>7</v>
      </c>
      <c r="AY39" s="1"/>
      <c r="AZ39" s="1"/>
      <c r="BA39" s="1"/>
      <c r="BB39" s="1"/>
      <c r="BC39" s="1"/>
      <c r="BD39" s="1"/>
      <c r="BE39" s="1"/>
      <c r="BF39" s="1" t="s">
        <v>6</v>
      </c>
      <c r="BG39" s="1" t="s">
        <v>8</v>
      </c>
      <c r="BH39" s="1" t="s">
        <v>7</v>
      </c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2">
        <f>S37</f>
        <v>1</v>
      </c>
      <c r="AC40" s="27">
        <f>AC32</f>
        <v>1</v>
      </c>
      <c r="AD40" s="2">
        <f>T24</f>
        <v>0</v>
      </c>
      <c r="AE40" s="1"/>
      <c r="AF40" s="1"/>
      <c r="AG40" s="1"/>
      <c r="AH40" s="1"/>
      <c r="AI40" s="1"/>
      <c r="AJ40" s="1"/>
      <c r="AK40" s="1"/>
      <c r="AL40" s="2">
        <f>AB40</f>
        <v>1</v>
      </c>
      <c r="AM40" s="27">
        <f>AM32</f>
        <v>1</v>
      </c>
      <c r="AN40" s="2">
        <f>AD24</f>
        <v>1</v>
      </c>
      <c r="AO40" s="1"/>
      <c r="AP40" s="1"/>
      <c r="AQ40" s="1"/>
      <c r="AR40" s="1"/>
      <c r="AS40" s="1"/>
      <c r="AT40" s="1"/>
      <c r="AU40" s="1"/>
      <c r="AV40" s="2">
        <f>AL40</f>
        <v>1</v>
      </c>
      <c r="AW40" s="27">
        <f>AW32</f>
        <v>0</v>
      </c>
      <c r="AX40" s="2">
        <f>AN24</f>
        <v>1</v>
      </c>
      <c r="AY40" s="1"/>
      <c r="AZ40" s="1"/>
      <c r="BA40" s="1"/>
      <c r="BB40" s="1"/>
      <c r="BC40" s="1"/>
      <c r="BD40" s="1"/>
      <c r="BE40" s="1"/>
      <c r="BF40" s="2">
        <f>AV40</f>
        <v>1</v>
      </c>
      <c r="BG40" s="27">
        <f>BG2</f>
        <v>1</v>
      </c>
      <c r="BH40" s="2">
        <f>AX24</f>
        <v>1</v>
      </c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 t="b">
        <f>IF(AB40,TRUE,FALSE)</f>
        <v>1</v>
      </c>
      <c r="AC41" s="1" t="b">
        <f>IF(AC40,TRUE,FALSE)</f>
        <v>1</v>
      </c>
      <c r="AD41" s="1" t="b">
        <f>IF(AD40,TRUE,FALSE)</f>
        <v>0</v>
      </c>
      <c r="AE41" s="1"/>
      <c r="AF41" s="1"/>
      <c r="AG41" s="1"/>
      <c r="AH41" s="1"/>
      <c r="AI41" s="1"/>
      <c r="AJ41" s="1"/>
      <c r="AK41" s="1"/>
      <c r="AL41" s="1" t="b">
        <f>IF(AL40,TRUE,FALSE)</f>
        <v>1</v>
      </c>
      <c r="AM41" s="1" t="b">
        <f>IF(AM40,TRUE,FALSE)</f>
        <v>1</v>
      </c>
      <c r="AN41" s="1" t="b">
        <f>IF(AN40,TRUE,FALSE)</f>
        <v>1</v>
      </c>
      <c r="AO41" s="1"/>
      <c r="AP41" s="1"/>
      <c r="AQ41" s="1"/>
      <c r="AR41" s="1"/>
      <c r="AS41" s="1"/>
      <c r="AT41" s="1"/>
      <c r="AU41" s="1"/>
      <c r="AV41" s="1" t="b">
        <f>IF(AV40,TRUE,FALSE)</f>
        <v>1</v>
      </c>
      <c r="AW41" s="1" t="b">
        <f>IF(AW40,TRUE,FALSE)</f>
        <v>0</v>
      </c>
      <c r="AX41" s="1" t="b">
        <f>IF(AX40,TRUE,FALSE)</f>
        <v>1</v>
      </c>
      <c r="AY41" s="1"/>
      <c r="AZ41" s="1"/>
      <c r="BA41" s="1"/>
      <c r="BB41" s="1"/>
      <c r="BC41" s="1"/>
      <c r="BD41" s="1"/>
      <c r="BE41" s="1"/>
      <c r="BF41" s="1" t="b">
        <f>IF(BF40,TRUE,FALSE)</f>
        <v>1</v>
      </c>
      <c r="BG41" s="1" t="b">
        <f>IF(BG40,TRUE,FALSE)</f>
        <v>1</v>
      </c>
      <c r="BH41" s="1" t="b">
        <f>IF(BH40,TRUE,FALSE)</f>
        <v>1</v>
      </c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9"/>
      <c r="AB42" s="10"/>
      <c r="AC42" s="10"/>
      <c r="AD42" s="10"/>
      <c r="AE42" s="11"/>
      <c r="AF42" s="1"/>
      <c r="AG42" s="1"/>
      <c r="AH42" s="1"/>
      <c r="AI42" s="1"/>
      <c r="AJ42" s="1"/>
      <c r="AK42" s="9"/>
      <c r="AL42" s="10"/>
      <c r="AM42" s="10"/>
      <c r="AN42" s="10"/>
      <c r="AO42" s="11"/>
      <c r="AP42" s="1"/>
      <c r="AQ42" s="1"/>
      <c r="AR42" s="1"/>
      <c r="AS42" s="1"/>
      <c r="AT42" s="1"/>
      <c r="AU42" s="9"/>
      <c r="AV42" s="10"/>
      <c r="AW42" s="10"/>
      <c r="AX42" s="10"/>
      <c r="AY42" s="11"/>
      <c r="AZ42" s="1"/>
      <c r="BA42" s="1"/>
      <c r="BB42" s="1"/>
      <c r="BC42" s="1"/>
      <c r="BD42" s="1"/>
      <c r="BE42" s="9"/>
      <c r="BF42" s="10"/>
      <c r="BG42" s="10"/>
      <c r="BH42" s="10"/>
      <c r="BI42" s="1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2"/>
      <c r="AB43" s="13"/>
      <c r="AC43" s="13" t="s">
        <v>10</v>
      </c>
      <c r="AD43" s="13"/>
      <c r="AE43" s="14"/>
      <c r="AF43" s="1"/>
      <c r="AG43" s="1"/>
      <c r="AH43" s="1"/>
      <c r="AI43" s="1"/>
      <c r="AJ43" s="1"/>
      <c r="AK43" s="12"/>
      <c r="AL43" s="13"/>
      <c r="AM43" s="13" t="s">
        <v>10</v>
      </c>
      <c r="AN43" s="13"/>
      <c r="AO43" s="14"/>
      <c r="AP43" s="1"/>
      <c r="AQ43" s="1"/>
      <c r="AR43" s="1"/>
      <c r="AS43" s="1"/>
      <c r="AT43" s="1"/>
      <c r="AU43" s="12"/>
      <c r="AV43" s="13"/>
      <c r="AW43" s="13" t="s">
        <v>10</v>
      </c>
      <c r="AX43" s="13"/>
      <c r="AY43" s="14"/>
      <c r="AZ43" s="1"/>
      <c r="BA43" s="1"/>
      <c r="BB43" s="1"/>
      <c r="BC43" s="1"/>
      <c r="BD43" s="1"/>
      <c r="BE43" s="12"/>
      <c r="BF43" s="13"/>
      <c r="BG43" s="13" t="s">
        <v>10</v>
      </c>
      <c r="BH43" s="13"/>
      <c r="BI43" s="14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2"/>
      <c r="AB44" s="13"/>
      <c r="AC44" s="13">
        <v>14</v>
      </c>
      <c r="AD44" s="13"/>
      <c r="AE44" s="14"/>
      <c r="AF44" s="1"/>
      <c r="AG44" s="1"/>
      <c r="AH44" s="1"/>
      <c r="AI44" s="1"/>
      <c r="AJ44" s="1"/>
      <c r="AK44" s="12"/>
      <c r="AL44" s="13"/>
      <c r="AM44" s="13">
        <v>13</v>
      </c>
      <c r="AN44" s="13"/>
      <c r="AO44" s="14"/>
      <c r="AP44" s="1"/>
      <c r="AQ44" s="1"/>
      <c r="AR44" s="1"/>
      <c r="AS44" s="1"/>
      <c r="AT44" s="1"/>
      <c r="AU44" s="12"/>
      <c r="AV44" s="13"/>
      <c r="AW44" s="13">
        <v>12</v>
      </c>
      <c r="AX44" s="13"/>
      <c r="AY44" s="14"/>
      <c r="AZ44" s="1"/>
      <c r="BA44" s="1"/>
      <c r="BB44" s="1"/>
      <c r="BC44" s="1"/>
      <c r="BD44" s="1"/>
      <c r="BE44" s="12"/>
      <c r="BF44" s="13"/>
      <c r="BG44" s="13">
        <v>11</v>
      </c>
      <c r="BH44" s="13"/>
      <c r="BI44" s="14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 t="s">
        <v>4</v>
      </c>
      <c r="AA45" s="12"/>
      <c r="AB45" s="13"/>
      <c r="AC45" s="13"/>
      <c r="AD45" s="13"/>
      <c r="AE45" s="14"/>
      <c r="AF45" s="1" t="s">
        <v>2</v>
      </c>
      <c r="AG45" s="1"/>
      <c r="AH45" s="1"/>
      <c r="AI45" s="1"/>
      <c r="AJ45" s="1" t="s">
        <v>4</v>
      </c>
      <c r="AK45" s="12"/>
      <c r="AL45" s="13"/>
      <c r="AM45" s="13"/>
      <c r="AN45" s="13"/>
      <c r="AO45" s="14"/>
      <c r="AP45" s="1" t="s">
        <v>2</v>
      </c>
      <c r="AQ45" s="1"/>
      <c r="AR45" s="1"/>
      <c r="AS45" s="1"/>
      <c r="AT45" s="1" t="s">
        <v>4</v>
      </c>
      <c r="AU45" s="12"/>
      <c r="AV45" s="13"/>
      <c r="AW45" s="13"/>
      <c r="AX45" s="13"/>
      <c r="AY45" s="14"/>
      <c r="AZ45" s="1" t="s">
        <v>2</v>
      </c>
      <c r="BA45" s="1"/>
      <c r="BB45" s="1"/>
      <c r="BC45" s="1"/>
      <c r="BD45" s="1" t="s">
        <v>4</v>
      </c>
      <c r="BE45" s="12"/>
      <c r="BF45" s="13"/>
      <c r="BG45" s="13"/>
      <c r="BH45" s="13"/>
      <c r="BI45" s="14"/>
      <c r="BJ45" s="1" t="s">
        <v>2</v>
      </c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8">
        <f>IF(OR((AND(AC40,OR((AB40&lt;&gt;AD40),AF46))),AND((AB40&lt;&gt;AD40),AF46)),1,0)</f>
        <v>1</v>
      </c>
      <c r="AA46" s="12"/>
      <c r="AB46" s="13"/>
      <c r="AC46" s="13"/>
      <c r="AD46" s="13"/>
      <c r="AE46" s="14"/>
      <c r="AF46" s="2">
        <f>AJ46</f>
        <v>0</v>
      </c>
      <c r="AG46" s="1"/>
      <c r="AH46" s="1"/>
      <c r="AI46" s="1"/>
      <c r="AJ46" s="18">
        <f>IF(OR((AND(AM40,OR((AL40&lt;&gt;AN40),AP46))),AND((AL40&lt;&gt;AN40),AP46)),1,0)</f>
        <v>0</v>
      </c>
      <c r="AK46" s="12"/>
      <c r="AL46" s="13"/>
      <c r="AM46" s="13"/>
      <c r="AN46" s="13"/>
      <c r="AO46" s="14"/>
      <c r="AP46" s="2">
        <f>AT46</f>
        <v>0</v>
      </c>
      <c r="AQ46" s="1"/>
      <c r="AR46" s="1"/>
      <c r="AS46" s="1"/>
      <c r="AT46" s="18">
        <f>IF(OR((AND(AW40,OR((AV40&lt;&gt;AX40),AZ46))),AND((AV40&lt;&gt;AX40),AZ46)),1,0)</f>
        <v>0</v>
      </c>
      <c r="AU46" s="12"/>
      <c r="AV46" s="13"/>
      <c r="AW46" s="13"/>
      <c r="AX46" s="13"/>
      <c r="AY46" s="14"/>
      <c r="AZ46" s="2">
        <f>BD46</f>
        <v>1</v>
      </c>
      <c r="BA46" s="1"/>
      <c r="BB46" s="1"/>
      <c r="BC46" s="1"/>
      <c r="BD46" s="18">
        <f>IF(OR((AND(BG40,OR((BF40&lt;&gt;BH40),BJ46))),AND((BF40&lt;&gt;BH40),BJ46)),1,0)</f>
        <v>1</v>
      </c>
      <c r="BE46" s="12"/>
      <c r="BF46" s="13"/>
      <c r="BG46" s="13"/>
      <c r="BH46" s="13"/>
      <c r="BI46" s="14"/>
      <c r="BJ46" s="2">
        <f>BF40</f>
        <v>1</v>
      </c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5"/>
      <c r="AB47" s="16"/>
      <c r="AC47" s="16"/>
      <c r="AD47" s="16"/>
      <c r="AE47" s="17"/>
      <c r="AF47" s="1" t="b">
        <f>IF(AF46,TRUE,FALSE)</f>
        <v>0</v>
      </c>
      <c r="AG47" s="1"/>
      <c r="AH47" s="1"/>
      <c r="AI47" s="1"/>
      <c r="AJ47" s="1"/>
      <c r="AK47" s="15"/>
      <c r="AL47" s="16"/>
      <c r="AM47" s="16"/>
      <c r="AN47" s="16"/>
      <c r="AO47" s="17"/>
      <c r="AP47" s="1" t="b">
        <f>IF(AP46,TRUE,FALSE)</f>
        <v>0</v>
      </c>
      <c r="AQ47" s="1"/>
      <c r="AR47" s="1"/>
      <c r="AS47" s="1"/>
      <c r="AT47" s="1"/>
      <c r="AU47" s="15"/>
      <c r="AV47" s="16"/>
      <c r="AW47" s="16"/>
      <c r="AX47" s="16"/>
      <c r="AY47" s="17"/>
      <c r="AZ47" s="1" t="b">
        <f>IF(AZ46,TRUE,FALSE)</f>
        <v>1</v>
      </c>
      <c r="BA47" s="1"/>
      <c r="BB47" s="1"/>
      <c r="BC47" s="1"/>
      <c r="BD47" s="1"/>
      <c r="BE47" s="15"/>
      <c r="BF47" s="16"/>
      <c r="BG47" s="16"/>
      <c r="BH47" s="16"/>
      <c r="BI47" s="17"/>
      <c r="BJ47" s="1" t="b">
        <f>IF(BJ46,TRUE,FALSE)</f>
        <v>1</v>
      </c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8">
        <f>IF((((AB41&lt;&gt;AC41)&lt;&gt;AD41)&lt;&gt;AF47),1,0)</f>
        <v>0</v>
      </c>
      <c r="AD48" s="1"/>
      <c r="AE48" s="1"/>
      <c r="AF48" s="1"/>
      <c r="AG48" s="1"/>
      <c r="AH48" s="1"/>
      <c r="AI48" s="1"/>
      <c r="AJ48" s="1"/>
      <c r="AK48" s="1"/>
      <c r="AL48" s="1"/>
      <c r="AM48" s="18">
        <f>IF((((AL41&lt;&gt;AM41)&lt;&gt;AN41)&lt;&gt;AP47),1,0)</f>
        <v>1</v>
      </c>
      <c r="AN48" s="1"/>
      <c r="AO48" s="1"/>
      <c r="AP48" s="1"/>
      <c r="AQ48" s="1"/>
      <c r="AR48" s="1"/>
      <c r="AS48" s="1"/>
      <c r="AT48" s="1"/>
      <c r="AU48" s="1"/>
      <c r="AV48" s="1"/>
      <c r="AW48" s="18">
        <f>IF((((AV41&lt;&gt;AW41)&lt;&gt;AX41)&lt;&gt;AZ47),1,0)</f>
        <v>1</v>
      </c>
      <c r="AX48" s="1"/>
      <c r="AY48" s="1"/>
      <c r="AZ48" s="1"/>
      <c r="BA48" s="1"/>
      <c r="BB48" s="1"/>
      <c r="BC48" s="1"/>
      <c r="BD48" s="1"/>
      <c r="BE48" s="1"/>
      <c r="BF48" s="1"/>
      <c r="BG48" s="18">
        <f>IF((((BF41&lt;&gt;BG41)&lt;&gt;BH41)&lt;&gt;BJ47),1,0)</f>
        <v>0</v>
      </c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 t="s">
        <v>9</v>
      </c>
      <c r="AD49" s="1"/>
      <c r="AE49" s="1"/>
      <c r="AF49" s="1"/>
      <c r="AG49" s="1"/>
      <c r="AH49" s="1"/>
      <c r="AI49" s="1"/>
      <c r="AJ49" s="1"/>
      <c r="AK49" s="1"/>
      <c r="AL49" s="1"/>
      <c r="AM49" s="1" t="s">
        <v>9</v>
      </c>
      <c r="AN49" s="1"/>
      <c r="AO49" s="1"/>
      <c r="AP49" s="1"/>
      <c r="AQ49" s="1"/>
      <c r="AR49" s="1"/>
      <c r="AS49" s="1"/>
      <c r="AT49" s="1"/>
      <c r="AU49" s="1"/>
      <c r="AV49" s="1"/>
      <c r="AW49" s="1" t="s">
        <v>9</v>
      </c>
      <c r="AX49" s="1"/>
      <c r="AY49" s="1"/>
      <c r="AZ49" s="1"/>
      <c r="BA49" s="1"/>
      <c r="BB49" s="1"/>
      <c r="BC49" s="1"/>
      <c r="BD49" s="1"/>
      <c r="BE49" s="1"/>
      <c r="BF49" s="1"/>
      <c r="BG49" s="1" t="s">
        <v>9</v>
      </c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6"/>
      <c r="Z51" s="20"/>
      <c r="AA51" s="26"/>
      <c r="AB51" s="1" t="s">
        <v>16</v>
      </c>
      <c r="AC51" s="2">
        <f>AC48</f>
        <v>0</v>
      </c>
      <c r="AD51" s="1" t="b">
        <f>IF(AC51,TRUE,FALSE)</f>
        <v>0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6"/>
      <c r="Z52" s="26"/>
      <c r="AA52" s="26"/>
      <c r="AB52" s="23"/>
      <c r="AC52" s="24" t="s">
        <v>14</v>
      </c>
      <c r="AD52" s="25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6"/>
      <c r="Z53" s="19"/>
      <c r="AA53" s="26"/>
      <c r="AB53" s="1" t="s">
        <v>15</v>
      </c>
      <c r="AC53" s="18">
        <f>IF(NOT(AD51),1,0)</f>
        <v>1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8">
        <f>AC53</f>
        <v>1</v>
      </c>
      <c r="BW53" s="1"/>
    </row>
    <row r="54" spans="1: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6</v>
      </c>
      <c r="AM55" s="1" t="s">
        <v>8</v>
      </c>
      <c r="AN55" s="1" t="s">
        <v>7</v>
      </c>
      <c r="AO55" s="1"/>
      <c r="AP55" s="1"/>
      <c r="AQ55" s="1"/>
      <c r="AR55" s="1"/>
      <c r="AS55" s="1"/>
      <c r="AT55" s="1"/>
      <c r="AU55" s="1"/>
      <c r="AV55" s="1" t="s">
        <v>6</v>
      </c>
      <c r="AW55" s="1" t="s">
        <v>8</v>
      </c>
      <c r="AX55" s="1" t="s">
        <v>7</v>
      </c>
      <c r="AY55" s="1"/>
      <c r="AZ55" s="1"/>
      <c r="BA55" s="1"/>
      <c r="BB55" s="1"/>
      <c r="BC55" s="1"/>
      <c r="BD55" s="1"/>
      <c r="BE55" s="1"/>
      <c r="BF55" s="1" t="s">
        <v>6</v>
      </c>
      <c r="BG55" s="1" t="s">
        <v>8</v>
      </c>
      <c r="BH55" s="1" t="s">
        <v>7</v>
      </c>
      <c r="BI55" s="1"/>
      <c r="BJ55" s="1"/>
      <c r="BK55" s="1"/>
      <c r="BL55" s="1"/>
      <c r="BM55" s="1"/>
      <c r="BN55" s="1"/>
      <c r="BO55" s="1"/>
      <c r="BP55" s="1" t="s">
        <v>6</v>
      </c>
      <c r="BQ55" s="1" t="s">
        <v>8</v>
      </c>
      <c r="BR55" s="1" t="s">
        <v>7</v>
      </c>
      <c r="BS55" s="1"/>
      <c r="BT55" s="1"/>
      <c r="BU55" s="1"/>
      <c r="BV55" s="1"/>
      <c r="BW55" s="1"/>
    </row>
    <row r="56" spans="1: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2">
        <f>AC53</f>
        <v>1</v>
      </c>
      <c r="AM56" s="27">
        <f>AM48</f>
        <v>1</v>
      </c>
      <c r="AN56" s="2">
        <f>AD40</f>
        <v>0</v>
      </c>
      <c r="AO56" s="1"/>
      <c r="AP56" s="1"/>
      <c r="AQ56" s="1"/>
      <c r="AR56" s="1"/>
      <c r="AS56" s="1"/>
      <c r="AT56" s="1"/>
      <c r="AU56" s="1"/>
      <c r="AV56" s="2">
        <f>AL56</f>
        <v>1</v>
      </c>
      <c r="AW56" s="27">
        <f>AW48</f>
        <v>1</v>
      </c>
      <c r="AX56" s="2">
        <f>AN40</f>
        <v>1</v>
      </c>
      <c r="AY56" s="1"/>
      <c r="AZ56" s="1"/>
      <c r="BA56" s="1"/>
      <c r="BB56" s="1"/>
      <c r="BC56" s="1"/>
      <c r="BD56" s="1"/>
      <c r="BE56" s="1"/>
      <c r="BF56" s="2">
        <f>AV56</f>
        <v>1</v>
      </c>
      <c r="BG56" s="27">
        <f>BG48</f>
        <v>0</v>
      </c>
      <c r="BH56" s="2">
        <f>AX40</f>
        <v>1</v>
      </c>
      <c r="BI56" s="1"/>
      <c r="BJ56" s="1"/>
      <c r="BK56" s="1"/>
      <c r="BL56" s="1"/>
      <c r="BM56" s="1"/>
      <c r="BN56" s="1"/>
      <c r="BO56" s="1"/>
      <c r="BP56" s="2">
        <f>BF56</f>
        <v>1</v>
      </c>
      <c r="BQ56" s="27">
        <f>BQ2</f>
        <v>1</v>
      </c>
      <c r="BR56" s="2">
        <f>BH40</f>
        <v>1</v>
      </c>
      <c r="BS56" s="1"/>
      <c r="BT56" s="1"/>
      <c r="BU56" s="1"/>
      <c r="BV56" s="1"/>
      <c r="BW56" s="1"/>
    </row>
    <row r="57" spans="1: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 t="b">
        <f>IF(AL56,TRUE,FALSE)</f>
        <v>1</v>
      </c>
      <c r="AM57" s="1" t="b">
        <f>IF(AM56,TRUE,FALSE)</f>
        <v>1</v>
      </c>
      <c r="AN57" s="1" t="b">
        <f>IF(AN56,TRUE,FALSE)</f>
        <v>0</v>
      </c>
      <c r="AO57" s="1"/>
      <c r="AP57" s="1"/>
      <c r="AQ57" s="1"/>
      <c r="AR57" s="1"/>
      <c r="AS57" s="1"/>
      <c r="AT57" s="1"/>
      <c r="AU57" s="1"/>
      <c r="AV57" s="1" t="b">
        <f>IF(AV56,TRUE,FALSE)</f>
        <v>1</v>
      </c>
      <c r="AW57" s="1" t="b">
        <f>IF(AW56,TRUE,FALSE)</f>
        <v>1</v>
      </c>
      <c r="AX57" s="1" t="b">
        <f>IF(AX56,TRUE,FALSE)</f>
        <v>1</v>
      </c>
      <c r="AY57" s="1"/>
      <c r="AZ57" s="1"/>
      <c r="BA57" s="1"/>
      <c r="BB57" s="1"/>
      <c r="BC57" s="1"/>
      <c r="BD57" s="1"/>
      <c r="BE57" s="1"/>
      <c r="BF57" s="1" t="b">
        <f>IF(BF56,TRUE,FALSE)</f>
        <v>1</v>
      </c>
      <c r="BG57" s="1" t="b">
        <f>IF(BG56,TRUE,FALSE)</f>
        <v>0</v>
      </c>
      <c r="BH57" s="1" t="b">
        <f>IF(BH56,TRUE,FALSE)</f>
        <v>1</v>
      </c>
      <c r="BI57" s="1"/>
      <c r="BJ57" s="1"/>
      <c r="BK57" s="1"/>
      <c r="BL57" s="1"/>
      <c r="BM57" s="1"/>
      <c r="BN57" s="1"/>
      <c r="BO57" s="1"/>
      <c r="BP57" s="1" t="b">
        <f>IF(BP56,TRUE,FALSE)</f>
        <v>1</v>
      </c>
      <c r="BQ57" s="1" t="b">
        <f>IF(BQ56,TRUE,FALSE)</f>
        <v>1</v>
      </c>
      <c r="BR57" s="1" t="b">
        <f>IF(BR56,TRUE,FALSE)</f>
        <v>1</v>
      </c>
      <c r="BS57" s="1"/>
      <c r="BT57" s="1"/>
      <c r="BU57" s="1"/>
      <c r="BV57" s="1"/>
      <c r="BW57" s="1"/>
    </row>
    <row r="58" spans="1: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9"/>
      <c r="AL58" s="10"/>
      <c r="AM58" s="10"/>
      <c r="AN58" s="10"/>
      <c r="AO58" s="11"/>
      <c r="AP58" s="1"/>
      <c r="AQ58" s="1"/>
      <c r="AR58" s="1"/>
      <c r="AS58" s="1"/>
      <c r="AT58" s="1"/>
      <c r="AU58" s="9"/>
      <c r="AV58" s="10"/>
      <c r="AW58" s="10"/>
      <c r="AX58" s="10"/>
      <c r="AY58" s="11"/>
      <c r="AZ58" s="1"/>
      <c r="BA58" s="1"/>
      <c r="BB58" s="1"/>
      <c r="BC58" s="1"/>
      <c r="BD58" s="1"/>
      <c r="BE58" s="9"/>
      <c r="BF58" s="10"/>
      <c r="BG58" s="10"/>
      <c r="BH58" s="10"/>
      <c r="BI58" s="11"/>
      <c r="BJ58" s="1"/>
      <c r="BK58" s="1"/>
      <c r="BL58" s="1"/>
      <c r="BM58" s="1"/>
      <c r="BN58" s="1"/>
      <c r="BO58" s="9"/>
      <c r="BP58" s="10"/>
      <c r="BQ58" s="10"/>
      <c r="BR58" s="10"/>
      <c r="BS58" s="11"/>
      <c r="BT58" s="1"/>
      <c r="BU58" s="1"/>
      <c r="BV58" s="1"/>
      <c r="BW58" s="1"/>
    </row>
    <row r="59" spans="1: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2"/>
      <c r="AL59" s="13"/>
      <c r="AM59" s="13" t="s">
        <v>10</v>
      </c>
      <c r="AN59" s="13"/>
      <c r="AO59" s="14"/>
      <c r="AP59" s="1"/>
      <c r="AQ59" s="1"/>
      <c r="AR59" s="1"/>
      <c r="AS59" s="1"/>
      <c r="AT59" s="1"/>
      <c r="AU59" s="12"/>
      <c r="AV59" s="13"/>
      <c r="AW59" s="13" t="s">
        <v>10</v>
      </c>
      <c r="AX59" s="13"/>
      <c r="AY59" s="14"/>
      <c r="AZ59" s="1"/>
      <c r="BA59" s="1"/>
      <c r="BB59" s="1"/>
      <c r="BC59" s="1"/>
      <c r="BD59" s="1"/>
      <c r="BE59" s="12"/>
      <c r="BF59" s="13"/>
      <c r="BG59" s="13" t="s">
        <v>10</v>
      </c>
      <c r="BH59" s="13"/>
      <c r="BI59" s="14"/>
      <c r="BJ59" s="1"/>
      <c r="BK59" s="1"/>
      <c r="BL59" s="1"/>
      <c r="BM59" s="1"/>
      <c r="BN59" s="1"/>
      <c r="BO59" s="12"/>
      <c r="BP59" s="13"/>
      <c r="BQ59" s="13" t="s">
        <v>10</v>
      </c>
      <c r="BR59" s="13"/>
      <c r="BS59" s="14"/>
      <c r="BT59" s="1"/>
      <c r="BU59" s="1"/>
      <c r="BV59" s="1"/>
      <c r="BW59" s="1"/>
    </row>
    <row r="60" spans="1: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2"/>
      <c r="AL60" s="13"/>
      <c r="AM60" s="13">
        <v>3</v>
      </c>
      <c r="AN60" s="13"/>
      <c r="AO60" s="14"/>
      <c r="AP60" s="1"/>
      <c r="AQ60" s="1"/>
      <c r="AR60" s="1"/>
      <c r="AS60" s="1"/>
      <c r="AT60" s="1"/>
      <c r="AU60" s="12"/>
      <c r="AV60" s="13"/>
      <c r="AW60" s="13">
        <v>2</v>
      </c>
      <c r="AX60" s="13"/>
      <c r="AY60" s="14"/>
      <c r="AZ60" s="1"/>
      <c r="BA60" s="1"/>
      <c r="BB60" s="1"/>
      <c r="BC60" s="1"/>
      <c r="BD60" s="1"/>
      <c r="BE60" s="12"/>
      <c r="BF60" s="13"/>
      <c r="BG60" s="13">
        <v>1</v>
      </c>
      <c r="BH60" s="13"/>
      <c r="BI60" s="14"/>
      <c r="BJ60" s="1"/>
      <c r="BK60" s="1"/>
      <c r="BL60" s="1"/>
      <c r="BM60" s="1"/>
      <c r="BN60" s="1"/>
      <c r="BO60" s="12"/>
      <c r="BP60" s="13"/>
      <c r="BQ60" s="13">
        <v>0</v>
      </c>
      <c r="BR60" s="13"/>
      <c r="BS60" s="14"/>
      <c r="BT60" s="1"/>
      <c r="BU60" s="1"/>
      <c r="BV60" s="1"/>
      <c r="BW60" s="1"/>
    </row>
    <row r="61" spans="1: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 t="s">
        <v>4</v>
      </c>
      <c r="AK61" s="12"/>
      <c r="AL61" s="13"/>
      <c r="AM61" s="13"/>
      <c r="AN61" s="13"/>
      <c r="AO61" s="14"/>
      <c r="AP61" s="1" t="s">
        <v>2</v>
      </c>
      <c r="AQ61" s="1"/>
      <c r="AR61" s="1"/>
      <c r="AS61" s="1"/>
      <c r="AT61" s="1" t="s">
        <v>4</v>
      </c>
      <c r="AU61" s="12"/>
      <c r="AV61" s="13"/>
      <c r="AW61" s="13"/>
      <c r="AX61" s="13"/>
      <c r="AY61" s="14"/>
      <c r="AZ61" s="1" t="s">
        <v>2</v>
      </c>
      <c r="BA61" s="1"/>
      <c r="BB61" s="1"/>
      <c r="BC61" s="1"/>
      <c r="BD61" s="1" t="s">
        <v>4</v>
      </c>
      <c r="BE61" s="12"/>
      <c r="BF61" s="13"/>
      <c r="BG61" s="13"/>
      <c r="BH61" s="13"/>
      <c r="BI61" s="14"/>
      <c r="BJ61" s="1" t="s">
        <v>2</v>
      </c>
      <c r="BK61" s="1"/>
      <c r="BL61" s="1"/>
      <c r="BM61" s="1"/>
      <c r="BN61" s="1" t="s">
        <v>4</v>
      </c>
      <c r="BO61" s="12"/>
      <c r="BP61" s="13"/>
      <c r="BQ61" s="13"/>
      <c r="BR61" s="13"/>
      <c r="BS61" s="14"/>
      <c r="BT61" s="1" t="s">
        <v>2</v>
      </c>
      <c r="BU61" s="1"/>
      <c r="BV61" s="1"/>
      <c r="BW61" s="1"/>
    </row>
    <row r="62" spans="1: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8">
        <f>IF(OR((AND(AM56,OR((AL56&lt;&gt;AN56),AP62))),AND((AL56&lt;&gt;AN56),AP62)),1,0)</f>
        <v>1</v>
      </c>
      <c r="AK62" s="12"/>
      <c r="AL62" s="13"/>
      <c r="AM62" s="13"/>
      <c r="AN62" s="13"/>
      <c r="AO62" s="14"/>
      <c r="AP62" s="2">
        <f>AT62</f>
        <v>0</v>
      </c>
      <c r="AQ62" s="1"/>
      <c r="AR62" s="1"/>
      <c r="AS62" s="1"/>
      <c r="AT62" s="18">
        <f>IF(OR((AND(AW56,OR((AV56&lt;&gt;AX56),AZ62))),AND((AV56&lt;&gt;AX56),AZ62)),1,0)</f>
        <v>0</v>
      </c>
      <c r="AU62" s="12"/>
      <c r="AV62" s="13"/>
      <c r="AW62" s="13"/>
      <c r="AX62" s="13"/>
      <c r="AY62" s="14"/>
      <c r="AZ62" s="2">
        <f>BD62</f>
        <v>0</v>
      </c>
      <c r="BA62" s="1"/>
      <c r="BB62" s="1"/>
      <c r="BC62" s="1"/>
      <c r="BD62" s="18">
        <f>IF(OR((AND(BG56,OR((BF56&lt;&gt;BH56),BJ62))),AND((BF56&lt;&gt;BH56),BJ62)),1,0)</f>
        <v>0</v>
      </c>
      <c r="BE62" s="12"/>
      <c r="BF62" s="13"/>
      <c r="BG62" s="13"/>
      <c r="BH62" s="13"/>
      <c r="BI62" s="14"/>
      <c r="BJ62" s="2">
        <f>BN62</f>
        <v>1</v>
      </c>
      <c r="BK62" s="1"/>
      <c r="BL62" s="1"/>
      <c r="BM62" s="1"/>
      <c r="BN62" s="18">
        <f>IF(OR((AND(BQ56,OR((BP56&lt;&gt;BR56),BT62))),AND((BP56&lt;&gt;BR56),BT62)),1,0)</f>
        <v>1</v>
      </c>
      <c r="BO62" s="12"/>
      <c r="BP62" s="13"/>
      <c r="BQ62" s="13"/>
      <c r="BR62" s="13"/>
      <c r="BS62" s="14"/>
      <c r="BT62" s="2">
        <f>BP56</f>
        <v>1</v>
      </c>
      <c r="BU62" s="1"/>
      <c r="BV62" s="1"/>
      <c r="BW62" s="1"/>
    </row>
    <row r="63" spans="1: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5"/>
      <c r="AL63" s="16"/>
      <c r="AM63" s="16"/>
      <c r="AN63" s="16"/>
      <c r="AO63" s="17"/>
      <c r="AP63" s="1" t="b">
        <f>IF(AP62,TRUE,FALSE)</f>
        <v>0</v>
      </c>
      <c r="AQ63" s="1"/>
      <c r="AR63" s="1"/>
      <c r="AS63" s="1"/>
      <c r="AT63" s="1"/>
      <c r="AU63" s="15"/>
      <c r="AV63" s="16"/>
      <c r="AW63" s="16"/>
      <c r="AX63" s="16"/>
      <c r="AY63" s="17"/>
      <c r="AZ63" s="1" t="b">
        <f>IF(AZ62,TRUE,FALSE)</f>
        <v>0</v>
      </c>
      <c r="BA63" s="1"/>
      <c r="BB63" s="1"/>
      <c r="BC63" s="1"/>
      <c r="BD63" s="1"/>
      <c r="BE63" s="15"/>
      <c r="BF63" s="16"/>
      <c r="BG63" s="16"/>
      <c r="BH63" s="16"/>
      <c r="BI63" s="17"/>
      <c r="BJ63" s="1" t="b">
        <f>IF(BJ62,TRUE,FALSE)</f>
        <v>1</v>
      </c>
      <c r="BK63" s="1"/>
      <c r="BL63" s="1"/>
      <c r="BM63" s="1"/>
      <c r="BN63" s="1"/>
      <c r="BO63" s="15"/>
      <c r="BP63" s="16"/>
      <c r="BQ63" s="16"/>
      <c r="BR63" s="16"/>
      <c r="BS63" s="17"/>
      <c r="BT63" s="1" t="b">
        <f>IF(BT62,TRUE,FALSE)</f>
        <v>1</v>
      </c>
      <c r="BU63" s="1"/>
      <c r="BV63" s="1"/>
      <c r="BW63" s="1"/>
    </row>
    <row r="64" spans="1: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8">
        <f>IF((((AL57&lt;&gt;AM57)&lt;&gt;AN57)&lt;&gt;AP63),1,0)</f>
        <v>0</v>
      </c>
      <c r="AN64" s="1"/>
      <c r="AO64" s="1"/>
      <c r="AP64" s="1"/>
      <c r="AQ64" s="1"/>
      <c r="AR64" s="1"/>
      <c r="AS64" s="1"/>
      <c r="AT64" s="1"/>
      <c r="AU64" s="1"/>
      <c r="AV64" s="1"/>
      <c r="AW64" s="18">
        <f>IF((((AV57&lt;&gt;AW57)&lt;&gt;AX57)&lt;&gt;AZ63),1,0)</f>
        <v>1</v>
      </c>
      <c r="AX64" s="1"/>
      <c r="AY64" s="1"/>
      <c r="AZ64" s="1"/>
      <c r="BA64" s="1"/>
      <c r="BB64" s="1"/>
      <c r="BC64" s="1"/>
      <c r="BD64" s="1"/>
      <c r="BE64" s="1"/>
      <c r="BF64" s="1"/>
      <c r="BG64" s="18">
        <f>IF((((BF57&lt;&gt;BG57)&lt;&gt;BH57)&lt;&gt;BJ63),1,0)</f>
        <v>1</v>
      </c>
      <c r="BH64" s="1"/>
      <c r="BI64" s="1"/>
      <c r="BJ64" s="1"/>
      <c r="BK64" s="1"/>
      <c r="BL64" s="1"/>
      <c r="BM64" s="1"/>
      <c r="BN64" s="1"/>
      <c r="BO64" s="1"/>
      <c r="BP64" s="1"/>
      <c r="BQ64" s="18">
        <f>IF((((BP57&lt;&gt;BQ57)&lt;&gt;BR57)&lt;&gt;BT63),1,0)</f>
        <v>0</v>
      </c>
      <c r="BR64" s="1"/>
      <c r="BS64" s="1"/>
      <c r="BT64" s="1"/>
      <c r="BU64" s="1"/>
      <c r="BV64" s="1"/>
      <c r="BW64" s="1"/>
    </row>
    <row r="65" spans="1: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 t="s">
        <v>9</v>
      </c>
      <c r="AN65" s="1"/>
      <c r="AO65" s="1"/>
      <c r="AP65" s="1"/>
      <c r="AQ65" s="1"/>
      <c r="AR65" s="1"/>
      <c r="AS65" s="1"/>
      <c r="AT65" s="1"/>
      <c r="AU65" s="1"/>
      <c r="AV65" s="1"/>
      <c r="AW65" s="1" t="s">
        <v>9</v>
      </c>
      <c r="AX65" s="1"/>
      <c r="AY65" s="1"/>
      <c r="AZ65" s="1"/>
      <c r="BA65" s="1"/>
      <c r="BB65" s="1"/>
      <c r="BC65" s="1"/>
      <c r="BD65" s="1"/>
      <c r="BE65" s="1"/>
      <c r="BF65" s="1"/>
      <c r="BG65" s="1" t="s">
        <v>9</v>
      </c>
      <c r="BH65" s="1"/>
      <c r="BI65" s="1"/>
      <c r="BJ65" s="1"/>
      <c r="BK65" s="1"/>
      <c r="BL65" s="1"/>
      <c r="BM65" s="1"/>
      <c r="BN65" s="1"/>
      <c r="BO65" s="1"/>
      <c r="BP65" s="1"/>
      <c r="BQ65" s="1" t="s">
        <v>9</v>
      </c>
      <c r="BR65" s="1"/>
      <c r="BS65" s="1"/>
      <c r="BT65" s="1"/>
      <c r="BU65" s="1"/>
      <c r="BV65" s="1"/>
      <c r="BW65" s="1"/>
    </row>
    <row r="66" spans="1: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26"/>
      <c r="AJ67" s="20"/>
      <c r="AK67" s="26"/>
      <c r="AL67" s="1" t="s">
        <v>16</v>
      </c>
      <c r="AM67" s="2">
        <f>AM64</f>
        <v>0</v>
      </c>
      <c r="AN67" s="1" t="b">
        <f>IF(AM67,TRUE,FALSE)</f>
        <v>0</v>
      </c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26"/>
      <c r="AJ68" s="26"/>
      <c r="AK68" s="26"/>
      <c r="AL68" s="23"/>
      <c r="AM68" s="24" t="s">
        <v>14</v>
      </c>
      <c r="AN68" s="25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26"/>
      <c r="AJ69" s="19"/>
      <c r="AK69" s="26"/>
      <c r="AL69" s="1" t="s">
        <v>15</v>
      </c>
      <c r="AM69" s="18">
        <f>IF(NOT(AN67),1,0)</f>
        <v>1</v>
      </c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8">
        <f>AM69</f>
        <v>1</v>
      </c>
      <c r="BW69" s="1"/>
    </row>
    <row r="70" spans="1: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x14ac:dyDescent="0.2">
      <c r="A73" s="1"/>
      <c r="B73" s="1" t="s">
        <v>17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8">
        <f>AM64</f>
        <v>0</v>
      </c>
      <c r="AN73" s="1"/>
      <c r="AO73" s="1"/>
      <c r="AP73" s="1"/>
      <c r="AQ73" s="1"/>
      <c r="AR73" s="1"/>
      <c r="AS73" s="1"/>
      <c r="AT73" s="1"/>
      <c r="AU73" s="1"/>
      <c r="AV73" s="1"/>
      <c r="AW73" s="18">
        <f>AW64</f>
        <v>1</v>
      </c>
      <c r="AX73" s="1"/>
      <c r="AY73" s="1"/>
      <c r="AZ73" s="1"/>
      <c r="BA73" s="1"/>
      <c r="BB73" s="1"/>
      <c r="BC73" s="1"/>
      <c r="BD73" s="1"/>
      <c r="BE73" s="1"/>
      <c r="BF73" s="1"/>
      <c r="BG73" s="18">
        <f>BG64</f>
        <v>1</v>
      </c>
      <c r="BH73" s="1"/>
      <c r="BI73" s="1"/>
      <c r="BJ73" s="1"/>
      <c r="BK73" s="1"/>
      <c r="BL73" s="1"/>
      <c r="BM73" s="1"/>
      <c r="BN73" s="1"/>
      <c r="BO73" s="1"/>
      <c r="BP73" s="1"/>
      <c r="BQ73" s="18">
        <f>BQ64</f>
        <v>0</v>
      </c>
      <c r="BR73" s="1"/>
      <c r="BS73" s="1"/>
      <c r="BT73" s="1"/>
      <c r="BU73" s="1"/>
      <c r="BV73" s="1"/>
      <c r="BW73" s="1"/>
    </row>
    <row r="74" spans="1: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BW74"/>
  <sheetViews>
    <sheetView zoomScale="45" zoomScaleNormal="45" workbookViewId="0">
      <selection activeCell="BZ53" sqref="BZ53"/>
    </sheetView>
  </sheetViews>
  <sheetFormatPr defaultRowHeight="12.75" x14ac:dyDescent="0.2"/>
  <cols>
    <col min="1" max="75" width="4.7109375" customWidth="1"/>
  </cols>
  <sheetData>
    <row r="1" spans="1:75" x14ac:dyDescent="0.2">
      <c r="A1" s="1"/>
      <c r="B1" s="1"/>
      <c r="C1" s="1"/>
      <c r="D1" s="1"/>
      <c r="E1" s="1"/>
      <c r="F1" s="1"/>
      <c r="G1" s="1"/>
      <c r="H1" s="20"/>
      <c r="I1" s="20"/>
      <c r="J1" s="20"/>
      <c r="K1" s="20"/>
      <c r="L1" s="21"/>
      <c r="M1" s="2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x14ac:dyDescent="0.2">
      <c r="A2" s="1"/>
      <c r="B2" s="1" t="s">
        <v>12</v>
      </c>
      <c r="C2" s="1"/>
      <c r="D2" s="1"/>
      <c r="E2" s="1"/>
      <c r="F2" s="1"/>
      <c r="G2" s="1"/>
      <c r="H2" s="1"/>
      <c r="I2" s="2">
        <v>1</v>
      </c>
      <c r="J2" s="1"/>
      <c r="K2" s="1"/>
      <c r="L2" s="1"/>
      <c r="M2" s="1"/>
      <c r="N2" s="1"/>
      <c r="O2" s="1"/>
      <c r="P2" s="1"/>
      <c r="Q2" s="1"/>
      <c r="R2" s="1"/>
      <c r="S2" s="2">
        <v>1</v>
      </c>
      <c r="T2" s="1"/>
      <c r="U2" s="1"/>
      <c r="V2" s="1"/>
      <c r="W2" s="1"/>
      <c r="X2" s="1"/>
      <c r="Y2" s="1"/>
      <c r="Z2" s="1"/>
      <c r="AA2" s="1"/>
      <c r="AB2" s="1"/>
      <c r="AC2" s="2">
        <v>1</v>
      </c>
      <c r="AD2" s="1"/>
      <c r="AE2" s="1"/>
      <c r="AF2" s="1"/>
      <c r="AG2" s="1"/>
      <c r="AH2" s="1"/>
      <c r="AI2" s="1"/>
      <c r="AJ2" s="1"/>
      <c r="AK2" s="1"/>
      <c r="AL2" s="1"/>
      <c r="AM2" s="2">
        <v>0</v>
      </c>
      <c r="AN2" s="1"/>
      <c r="AO2" s="1"/>
      <c r="AP2" s="1"/>
      <c r="AQ2" s="1"/>
      <c r="AR2" s="1"/>
      <c r="AS2" s="1"/>
      <c r="AT2" s="1"/>
      <c r="AU2" s="1"/>
      <c r="AV2" s="1"/>
      <c r="AW2" s="2">
        <v>1</v>
      </c>
      <c r="AX2" s="1"/>
      <c r="AY2" s="1"/>
      <c r="AZ2" s="1"/>
      <c r="BA2" s="1"/>
      <c r="BB2" s="1"/>
      <c r="BC2" s="1"/>
      <c r="BD2" s="1"/>
      <c r="BE2" s="1"/>
      <c r="BF2" s="1"/>
      <c r="BG2" s="2">
        <v>0</v>
      </c>
      <c r="BH2" s="1"/>
      <c r="BI2" s="1"/>
      <c r="BJ2" s="1"/>
      <c r="BK2" s="1"/>
      <c r="BL2" s="1"/>
      <c r="BM2" s="1"/>
      <c r="BN2" s="1"/>
      <c r="BO2" s="1"/>
      <c r="BP2" s="22"/>
      <c r="BQ2" s="2">
        <v>0</v>
      </c>
      <c r="BR2" s="1"/>
      <c r="BS2" s="1"/>
      <c r="BT2" s="1"/>
      <c r="BU2" s="1"/>
      <c r="BV2" s="1" t="s">
        <v>18</v>
      </c>
      <c r="BW2" s="1"/>
    </row>
    <row r="3" spans="1:7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x14ac:dyDescent="0.2">
      <c r="A4" s="1"/>
      <c r="B4" s="1" t="s">
        <v>11</v>
      </c>
      <c r="C4" s="1"/>
      <c r="D4" s="1"/>
      <c r="E4" s="1"/>
      <c r="F4" s="1"/>
      <c r="G4" s="1"/>
      <c r="H4" s="1"/>
      <c r="I4" s="1"/>
      <c r="J4" s="2">
        <v>1</v>
      </c>
      <c r="K4" s="1"/>
      <c r="L4" s="1"/>
      <c r="M4" s="1"/>
      <c r="N4" s="1"/>
      <c r="O4" s="1"/>
      <c r="P4" s="1"/>
      <c r="Q4" s="1"/>
      <c r="R4" s="1"/>
      <c r="S4" s="1"/>
      <c r="T4" s="2">
        <v>0</v>
      </c>
      <c r="U4" s="1"/>
      <c r="V4" s="1"/>
      <c r="W4" s="1"/>
      <c r="X4" s="1"/>
      <c r="Y4" s="1"/>
      <c r="Z4" s="1"/>
      <c r="AA4" s="1"/>
      <c r="AB4" s="1"/>
      <c r="AC4" s="1"/>
      <c r="AD4" s="2">
        <v>0</v>
      </c>
      <c r="AE4" s="1"/>
      <c r="AF4" s="1"/>
      <c r="AG4" s="1"/>
      <c r="AH4" s="1"/>
      <c r="AI4" s="1"/>
      <c r="AJ4" s="1"/>
      <c r="AK4" s="1"/>
      <c r="AL4" s="1"/>
      <c r="AM4" s="1"/>
      <c r="AN4" s="2">
        <v>1</v>
      </c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x14ac:dyDescent="0.2">
      <c r="A7" s="1"/>
      <c r="B7" s="1"/>
      <c r="C7" s="1"/>
      <c r="D7" s="1"/>
      <c r="E7" s="1"/>
      <c r="F7" s="1"/>
      <c r="G7" s="1"/>
      <c r="H7" s="1" t="s">
        <v>6</v>
      </c>
      <c r="I7" s="1" t="s">
        <v>8</v>
      </c>
      <c r="J7" s="1" t="s">
        <v>7</v>
      </c>
      <c r="K7" s="1"/>
      <c r="L7" s="1"/>
      <c r="M7" s="1"/>
      <c r="N7" s="1"/>
      <c r="O7" s="1"/>
      <c r="P7" s="1"/>
      <c r="Q7" s="1"/>
      <c r="R7" s="1" t="s">
        <v>6</v>
      </c>
      <c r="S7" s="1" t="s">
        <v>8</v>
      </c>
      <c r="T7" s="1" t="s">
        <v>7</v>
      </c>
      <c r="U7" s="1"/>
      <c r="V7" s="1"/>
      <c r="W7" s="1"/>
      <c r="X7" s="1"/>
      <c r="Y7" s="1"/>
      <c r="Z7" s="1"/>
      <c r="AA7" s="1"/>
      <c r="AB7" s="1" t="s">
        <v>6</v>
      </c>
      <c r="AC7" s="1" t="s">
        <v>8</v>
      </c>
      <c r="AD7" s="1" t="s">
        <v>7</v>
      </c>
      <c r="AE7" s="1"/>
      <c r="AF7" s="1"/>
      <c r="AG7" s="1"/>
      <c r="AH7" s="1"/>
      <c r="AI7" s="1"/>
      <c r="AJ7" s="1"/>
      <c r="AK7" s="1"/>
      <c r="AL7" s="1" t="s">
        <v>6</v>
      </c>
      <c r="AM7" s="1" t="s">
        <v>8</v>
      </c>
      <c r="AN7" s="1" t="s">
        <v>7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x14ac:dyDescent="0.2">
      <c r="A8" s="1"/>
      <c r="B8" s="1" t="s">
        <v>6</v>
      </c>
      <c r="C8" s="2">
        <v>1</v>
      </c>
      <c r="D8" s="1"/>
      <c r="E8" s="1"/>
      <c r="F8" s="1"/>
      <c r="G8" s="1"/>
      <c r="H8" s="2">
        <f>C8</f>
        <v>1</v>
      </c>
      <c r="I8" s="2">
        <f>I2</f>
        <v>1</v>
      </c>
      <c r="J8" s="2">
        <f>J4</f>
        <v>1</v>
      </c>
      <c r="K8" s="1"/>
      <c r="L8" s="1" t="s">
        <v>13</v>
      </c>
      <c r="M8" s="1"/>
      <c r="N8" s="1"/>
      <c r="O8" s="1"/>
      <c r="P8" s="1"/>
      <c r="Q8" s="1"/>
      <c r="R8" s="2">
        <f>H8</f>
        <v>1</v>
      </c>
      <c r="S8" s="2">
        <f>S2</f>
        <v>1</v>
      </c>
      <c r="T8" s="2">
        <f>T4</f>
        <v>0</v>
      </c>
      <c r="U8" s="1"/>
      <c r="V8" s="1"/>
      <c r="W8" s="1"/>
      <c r="X8" s="1"/>
      <c r="Y8" s="1"/>
      <c r="Z8" s="1"/>
      <c r="AA8" s="1"/>
      <c r="AB8" s="2">
        <f>R8</f>
        <v>1</v>
      </c>
      <c r="AC8" s="2">
        <f>AC2</f>
        <v>1</v>
      </c>
      <c r="AD8" s="2">
        <f>AD4</f>
        <v>0</v>
      </c>
      <c r="AE8" s="1"/>
      <c r="AF8" s="1"/>
      <c r="AG8" s="1"/>
      <c r="AH8" s="1"/>
      <c r="AI8" s="1"/>
      <c r="AJ8" s="1"/>
      <c r="AK8" s="1"/>
      <c r="AL8" s="2">
        <f>AB8</f>
        <v>1</v>
      </c>
      <c r="AM8" s="2">
        <f>AM2</f>
        <v>0</v>
      </c>
      <c r="AN8" s="2">
        <f>AN4</f>
        <v>1</v>
      </c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x14ac:dyDescent="0.2">
      <c r="A9" s="1"/>
      <c r="B9" s="1"/>
      <c r="C9" s="1"/>
      <c r="D9" s="1"/>
      <c r="E9" s="1"/>
      <c r="F9" s="1"/>
      <c r="G9" s="1"/>
      <c r="H9" s="1" t="b">
        <f>IF(H8,TRUE,FALSE)</f>
        <v>1</v>
      </c>
      <c r="I9" s="1" t="b">
        <f>IF(I8,TRUE,FALSE)</f>
        <v>1</v>
      </c>
      <c r="J9" s="1" t="b">
        <f>IF(J8,TRUE,FALSE)</f>
        <v>1</v>
      </c>
      <c r="K9" s="1"/>
      <c r="L9" s="1"/>
      <c r="M9" s="1"/>
      <c r="N9" s="1"/>
      <c r="O9" s="1"/>
      <c r="P9" s="1"/>
      <c r="Q9" s="1"/>
      <c r="R9" s="1" t="b">
        <f>IF(R8,TRUE,FALSE)</f>
        <v>1</v>
      </c>
      <c r="S9" s="1" t="b">
        <f>IF(S8,TRUE,FALSE)</f>
        <v>1</v>
      </c>
      <c r="T9" s="1" t="b">
        <f>IF(T8,TRUE,FALSE)</f>
        <v>0</v>
      </c>
      <c r="U9" s="1"/>
      <c r="V9" s="1"/>
      <c r="W9" s="1"/>
      <c r="X9" s="1"/>
      <c r="Y9" s="1"/>
      <c r="Z9" s="1"/>
      <c r="AA9" s="1"/>
      <c r="AB9" s="1" t="b">
        <f>IF(AB8,TRUE,FALSE)</f>
        <v>1</v>
      </c>
      <c r="AC9" s="1" t="b">
        <f>IF(AC8,TRUE,FALSE)</f>
        <v>1</v>
      </c>
      <c r="AD9" s="1" t="b">
        <f>IF(AD8,TRUE,FALSE)</f>
        <v>0</v>
      </c>
      <c r="AE9" s="1"/>
      <c r="AF9" s="1"/>
      <c r="AG9" s="1"/>
      <c r="AH9" s="1"/>
      <c r="AI9" s="1"/>
      <c r="AJ9" s="1"/>
      <c r="AK9" s="1"/>
      <c r="AL9" s="1" t="b">
        <f>IF(AL8,TRUE,FALSE)</f>
        <v>1</v>
      </c>
      <c r="AM9" s="1" t="b">
        <f>IF(AM8,TRUE,FALSE)</f>
        <v>0</v>
      </c>
      <c r="AN9" s="1" t="b">
        <f>IF(AN8,TRUE,FALSE)</f>
        <v>1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x14ac:dyDescent="0.2">
      <c r="A10" s="1"/>
      <c r="B10" s="1"/>
      <c r="C10" s="1"/>
      <c r="D10" s="1"/>
      <c r="E10" s="1"/>
      <c r="F10" s="1"/>
      <c r="G10" s="9"/>
      <c r="H10" s="10"/>
      <c r="I10" s="10"/>
      <c r="J10" s="10"/>
      <c r="K10" s="11"/>
      <c r="L10" s="1"/>
      <c r="M10" s="1"/>
      <c r="N10" s="1"/>
      <c r="O10" s="1"/>
      <c r="P10" s="1"/>
      <c r="Q10" s="9"/>
      <c r="R10" s="10"/>
      <c r="S10" s="10"/>
      <c r="T10" s="10"/>
      <c r="U10" s="11"/>
      <c r="V10" s="1"/>
      <c r="W10" s="1"/>
      <c r="X10" s="1"/>
      <c r="Y10" s="1"/>
      <c r="Z10" s="1"/>
      <c r="AA10" s="9"/>
      <c r="AB10" s="10"/>
      <c r="AC10" s="10"/>
      <c r="AD10" s="10"/>
      <c r="AE10" s="11"/>
      <c r="AF10" s="1"/>
      <c r="AG10" s="1"/>
      <c r="AH10" s="1"/>
      <c r="AI10" s="1"/>
      <c r="AJ10" s="1"/>
      <c r="AK10" s="9"/>
      <c r="AL10" s="10"/>
      <c r="AM10" s="10"/>
      <c r="AN10" s="10"/>
      <c r="AO10" s="1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x14ac:dyDescent="0.2">
      <c r="A11" s="1"/>
      <c r="B11" s="1"/>
      <c r="C11" s="1"/>
      <c r="D11" s="1"/>
      <c r="E11" s="1"/>
      <c r="F11" s="1"/>
      <c r="G11" s="12"/>
      <c r="H11" s="13"/>
      <c r="I11" s="13" t="s">
        <v>10</v>
      </c>
      <c r="J11" s="13"/>
      <c r="K11" s="14"/>
      <c r="L11" s="1"/>
      <c r="M11" s="1"/>
      <c r="N11" s="1"/>
      <c r="O11" s="1"/>
      <c r="P11" s="1"/>
      <c r="Q11" s="12"/>
      <c r="R11" s="13"/>
      <c r="S11" s="13" t="s">
        <v>10</v>
      </c>
      <c r="T11" s="13"/>
      <c r="U11" s="14"/>
      <c r="V11" s="1"/>
      <c r="W11" s="1"/>
      <c r="X11" s="1"/>
      <c r="Y11" s="1"/>
      <c r="Z11" s="1"/>
      <c r="AA11" s="12"/>
      <c r="AB11" s="13"/>
      <c r="AC11" s="13" t="s">
        <v>10</v>
      </c>
      <c r="AD11" s="13"/>
      <c r="AE11" s="14"/>
      <c r="AF11" s="1"/>
      <c r="AG11" s="1"/>
      <c r="AH11" s="1"/>
      <c r="AI11" s="1"/>
      <c r="AJ11" s="1"/>
      <c r="AK11" s="12"/>
      <c r="AL11" s="13"/>
      <c r="AM11" s="13" t="s">
        <v>10</v>
      </c>
      <c r="AN11" s="13"/>
      <c r="AO11" s="14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x14ac:dyDescent="0.2">
      <c r="A12" s="1"/>
      <c r="B12" s="1"/>
      <c r="C12" s="1"/>
      <c r="D12" s="1"/>
      <c r="E12" s="1"/>
      <c r="F12" s="1"/>
      <c r="G12" s="12"/>
      <c r="H12" s="13"/>
      <c r="I12" s="13">
        <v>36</v>
      </c>
      <c r="J12" s="13"/>
      <c r="K12" s="14"/>
      <c r="L12" s="1"/>
      <c r="M12" s="1"/>
      <c r="N12" s="1"/>
      <c r="O12" s="1"/>
      <c r="P12" s="1"/>
      <c r="Q12" s="12"/>
      <c r="R12" s="13"/>
      <c r="S12" s="13">
        <v>35</v>
      </c>
      <c r="T12" s="13"/>
      <c r="U12" s="14"/>
      <c r="V12" s="1"/>
      <c r="W12" s="1"/>
      <c r="X12" s="1"/>
      <c r="Y12" s="1"/>
      <c r="Z12" s="1"/>
      <c r="AA12" s="12"/>
      <c r="AB12" s="13"/>
      <c r="AC12" s="13">
        <v>34</v>
      </c>
      <c r="AD12" s="13"/>
      <c r="AE12" s="14"/>
      <c r="AF12" s="1"/>
      <c r="AG12" s="1"/>
      <c r="AH12" s="1"/>
      <c r="AI12" s="1"/>
      <c r="AJ12" s="1"/>
      <c r="AK12" s="12"/>
      <c r="AL12" s="13"/>
      <c r="AM12" s="13">
        <v>33</v>
      </c>
      <c r="AN12" s="13"/>
      <c r="AO12" s="14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x14ac:dyDescent="0.2">
      <c r="A13" s="1"/>
      <c r="B13" s="1"/>
      <c r="C13" s="1"/>
      <c r="D13" s="1"/>
      <c r="E13" s="1"/>
      <c r="F13" s="1" t="s">
        <v>4</v>
      </c>
      <c r="G13" s="12"/>
      <c r="H13" s="13"/>
      <c r="I13" s="13"/>
      <c r="J13" s="13"/>
      <c r="K13" s="14"/>
      <c r="L13" s="1" t="s">
        <v>2</v>
      </c>
      <c r="M13" s="1"/>
      <c r="N13" s="1"/>
      <c r="O13" s="1"/>
      <c r="P13" s="1" t="s">
        <v>4</v>
      </c>
      <c r="Q13" s="12"/>
      <c r="R13" s="13"/>
      <c r="S13" s="13"/>
      <c r="T13" s="13"/>
      <c r="U13" s="14"/>
      <c r="V13" s="1" t="s">
        <v>2</v>
      </c>
      <c r="W13" s="1"/>
      <c r="X13" s="1"/>
      <c r="Y13" s="1"/>
      <c r="Z13" s="1" t="s">
        <v>4</v>
      </c>
      <c r="AA13" s="12"/>
      <c r="AB13" s="13"/>
      <c r="AC13" s="13"/>
      <c r="AD13" s="13"/>
      <c r="AE13" s="14"/>
      <c r="AF13" s="1" t="s">
        <v>2</v>
      </c>
      <c r="AG13" s="1"/>
      <c r="AH13" s="1"/>
      <c r="AI13" s="1"/>
      <c r="AJ13" s="1" t="s">
        <v>4</v>
      </c>
      <c r="AK13" s="12"/>
      <c r="AL13" s="13"/>
      <c r="AM13" s="13"/>
      <c r="AN13" s="13"/>
      <c r="AO13" s="14"/>
      <c r="AP13" s="1" t="s">
        <v>2</v>
      </c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x14ac:dyDescent="0.2">
      <c r="A14" s="1"/>
      <c r="B14" s="1"/>
      <c r="C14" s="1"/>
      <c r="D14" s="1"/>
      <c r="E14" s="1"/>
      <c r="F14" s="18">
        <f>IF(OR((AND(I8,OR((H8&lt;&gt;J8),L14))),AND((H8&lt;&gt;J8),L14)),1,0)</f>
        <v>1</v>
      </c>
      <c r="G14" s="12"/>
      <c r="H14" s="13"/>
      <c r="I14" s="13"/>
      <c r="J14" s="13"/>
      <c r="K14" s="14"/>
      <c r="L14" s="2">
        <f>P14</f>
        <v>1</v>
      </c>
      <c r="M14" s="1"/>
      <c r="N14" s="1"/>
      <c r="O14" s="1"/>
      <c r="P14" s="18">
        <f>IF(OR((AND(S8,OR((R8&lt;&gt;T8),V14))),AND((R8&lt;&gt;T8),V14)),1,0)</f>
        <v>1</v>
      </c>
      <c r="Q14" s="12"/>
      <c r="R14" s="13"/>
      <c r="S14" s="13"/>
      <c r="T14" s="13"/>
      <c r="U14" s="14"/>
      <c r="V14" s="2">
        <f>Z14</f>
        <v>1</v>
      </c>
      <c r="W14" s="1"/>
      <c r="X14" s="1"/>
      <c r="Y14" s="1"/>
      <c r="Z14" s="18">
        <f>IF(OR((AND(AC8,OR((AB8&lt;&gt;AD8),AF14))),AND((AB8&lt;&gt;AD8),AF14)),1,0)</f>
        <v>1</v>
      </c>
      <c r="AA14" s="12"/>
      <c r="AB14" s="13"/>
      <c r="AC14" s="13"/>
      <c r="AD14" s="13"/>
      <c r="AE14" s="14"/>
      <c r="AF14" s="2">
        <f>AJ14</f>
        <v>0</v>
      </c>
      <c r="AG14" s="1"/>
      <c r="AH14" s="1"/>
      <c r="AI14" s="1"/>
      <c r="AJ14" s="18">
        <f>IF(OR((AND(AM8,OR((AL8&lt;&gt;AN8),AP14))),AND((AL8&lt;&gt;AN8),AP14)),1,0)</f>
        <v>0</v>
      </c>
      <c r="AK14" s="12"/>
      <c r="AL14" s="13"/>
      <c r="AM14" s="13"/>
      <c r="AN14" s="13"/>
      <c r="AO14" s="14"/>
      <c r="AP14" s="2">
        <f>AL8</f>
        <v>1</v>
      </c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x14ac:dyDescent="0.2">
      <c r="A15" s="1"/>
      <c r="B15" s="1"/>
      <c r="C15" s="1"/>
      <c r="D15" s="1"/>
      <c r="E15" s="1"/>
      <c r="F15" s="1"/>
      <c r="G15" s="15"/>
      <c r="H15" s="16"/>
      <c r="I15" s="16"/>
      <c r="J15" s="16"/>
      <c r="K15" s="17"/>
      <c r="L15" s="1" t="b">
        <f>IF(L14,TRUE,FALSE)</f>
        <v>1</v>
      </c>
      <c r="M15" s="1"/>
      <c r="N15" s="1"/>
      <c r="O15" s="1"/>
      <c r="P15" s="1"/>
      <c r="Q15" s="15"/>
      <c r="R15" s="16"/>
      <c r="S15" s="16"/>
      <c r="T15" s="16"/>
      <c r="U15" s="17"/>
      <c r="V15" s="1" t="b">
        <f>IF(V14,TRUE,FALSE)</f>
        <v>1</v>
      </c>
      <c r="W15" s="1"/>
      <c r="X15" s="1"/>
      <c r="Y15" s="1"/>
      <c r="Z15" s="1"/>
      <c r="AA15" s="15"/>
      <c r="AB15" s="16"/>
      <c r="AC15" s="16"/>
      <c r="AD15" s="16"/>
      <c r="AE15" s="17"/>
      <c r="AF15" s="1" t="b">
        <f>IF(AF14,TRUE,FALSE)</f>
        <v>0</v>
      </c>
      <c r="AG15" s="1"/>
      <c r="AH15" s="1"/>
      <c r="AI15" s="1"/>
      <c r="AJ15" s="1"/>
      <c r="AK15" s="15"/>
      <c r="AL15" s="16"/>
      <c r="AM15" s="16"/>
      <c r="AN15" s="16"/>
      <c r="AO15" s="17"/>
      <c r="AP15" s="1" t="b">
        <f>IF(AP14,TRUE,FALSE)</f>
        <v>1</v>
      </c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x14ac:dyDescent="0.2">
      <c r="A16" s="1"/>
      <c r="B16" s="1"/>
      <c r="C16" s="1"/>
      <c r="D16" s="1"/>
      <c r="E16" s="1"/>
      <c r="F16" s="1"/>
      <c r="G16" s="1"/>
      <c r="H16" s="1"/>
      <c r="I16" s="18">
        <f>IF((((H9&lt;&gt;I9)&lt;&gt;J9)&lt;&gt;L15),1,0)</f>
        <v>0</v>
      </c>
      <c r="J16" s="1"/>
      <c r="K16" s="1"/>
      <c r="L16" s="1"/>
      <c r="M16" s="1"/>
      <c r="N16" s="1"/>
      <c r="O16" s="1"/>
      <c r="P16" s="1"/>
      <c r="Q16" s="1"/>
      <c r="R16" s="1"/>
      <c r="S16" s="18">
        <f>IF((((R9&lt;&gt;S9)&lt;&gt;T9)&lt;&gt;V15),1,0)</f>
        <v>1</v>
      </c>
      <c r="T16" s="1"/>
      <c r="U16" s="1"/>
      <c r="V16" s="1"/>
      <c r="W16" s="1"/>
      <c r="X16" s="1"/>
      <c r="Y16" s="1"/>
      <c r="Z16" s="1"/>
      <c r="AA16" s="1"/>
      <c r="AB16" s="1"/>
      <c r="AC16" s="18">
        <f>IF((((AB9&lt;&gt;AC9)&lt;&gt;AD9)&lt;&gt;AF15),1,0)</f>
        <v>0</v>
      </c>
      <c r="AD16" s="1"/>
      <c r="AE16" s="1"/>
      <c r="AF16" s="1"/>
      <c r="AG16" s="1"/>
      <c r="AH16" s="1"/>
      <c r="AI16" s="1"/>
      <c r="AJ16" s="1"/>
      <c r="AK16" s="1"/>
      <c r="AL16" s="1"/>
      <c r="AM16" s="18">
        <f>IF((((AL9&lt;&gt;AM9)&lt;&gt;AN9)&lt;&gt;AP15),1,0)</f>
        <v>1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x14ac:dyDescent="0.2">
      <c r="A17" s="1"/>
      <c r="B17" s="1"/>
      <c r="C17" s="1"/>
      <c r="D17" s="1"/>
      <c r="E17" s="1"/>
      <c r="F17" s="1"/>
      <c r="G17" s="1"/>
      <c r="H17" s="1"/>
      <c r="I17" s="1" t="s">
        <v>9</v>
      </c>
      <c r="J17" s="1"/>
      <c r="K17" s="1"/>
      <c r="L17" s="1"/>
      <c r="M17" s="1"/>
      <c r="N17" s="1"/>
      <c r="O17" s="1"/>
      <c r="P17" s="1"/>
      <c r="Q17" s="1"/>
      <c r="R17" s="1"/>
      <c r="S17" s="1" t="s">
        <v>9</v>
      </c>
      <c r="T17" s="1"/>
      <c r="U17" s="1"/>
      <c r="V17" s="1"/>
      <c r="W17" s="1"/>
      <c r="X17" s="1"/>
      <c r="Y17" s="1"/>
      <c r="Z17" s="1"/>
      <c r="AA17" s="1"/>
      <c r="AB17" s="1"/>
      <c r="AC17" s="1" t="s">
        <v>9</v>
      </c>
      <c r="AD17" s="1"/>
      <c r="AE17" s="1"/>
      <c r="AF17" s="1"/>
      <c r="AG17" s="1"/>
      <c r="AH17" s="1"/>
      <c r="AI17" s="1"/>
      <c r="AJ17" s="1"/>
      <c r="AK17" s="1"/>
      <c r="AL17" s="1"/>
      <c r="AM17" s="1" t="s">
        <v>9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x14ac:dyDescent="0.2">
      <c r="A19" s="1"/>
      <c r="B19" s="1"/>
      <c r="C19" s="1"/>
      <c r="D19" s="1"/>
      <c r="E19" s="26"/>
      <c r="F19" s="20"/>
      <c r="G19" s="26"/>
      <c r="H19" s="1" t="s">
        <v>16</v>
      </c>
      <c r="I19" s="2">
        <f>I16</f>
        <v>0</v>
      </c>
      <c r="J19" s="1" t="b">
        <f>IF(I19,TRUE,FALSE)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x14ac:dyDescent="0.2">
      <c r="A20" s="1"/>
      <c r="B20" s="1"/>
      <c r="C20" s="1"/>
      <c r="D20" s="1"/>
      <c r="E20" s="26"/>
      <c r="F20" s="26"/>
      <c r="G20" s="26"/>
      <c r="H20" s="23"/>
      <c r="I20" s="24" t="s">
        <v>14</v>
      </c>
      <c r="J20" s="2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x14ac:dyDescent="0.2">
      <c r="A21" s="1"/>
      <c r="B21" s="1"/>
      <c r="C21" s="1"/>
      <c r="D21" s="1"/>
      <c r="E21" s="26"/>
      <c r="F21" s="19"/>
      <c r="G21" s="26"/>
      <c r="H21" s="1" t="s">
        <v>15</v>
      </c>
      <c r="I21" s="18">
        <f>IF(NOT(J19),1,0)</f>
        <v>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8">
        <f>I21</f>
        <v>1</v>
      </c>
      <c r="BW21" s="1"/>
    </row>
    <row r="22" spans="1: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 t="s">
        <v>6</v>
      </c>
      <c r="S23" s="1" t="s">
        <v>8</v>
      </c>
      <c r="T23" s="1" t="s">
        <v>7</v>
      </c>
      <c r="U23" s="1"/>
      <c r="V23" s="1"/>
      <c r="W23" s="1"/>
      <c r="X23" s="1"/>
      <c r="Y23" s="1"/>
      <c r="Z23" s="1"/>
      <c r="AA23" s="1"/>
      <c r="AB23" s="1" t="s">
        <v>6</v>
      </c>
      <c r="AC23" s="1" t="s">
        <v>8</v>
      </c>
      <c r="AD23" s="1" t="s">
        <v>7</v>
      </c>
      <c r="AE23" s="1"/>
      <c r="AF23" s="1"/>
      <c r="AG23" s="1"/>
      <c r="AH23" s="1"/>
      <c r="AI23" s="1"/>
      <c r="AJ23" s="1"/>
      <c r="AK23" s="1"/>
      <c r="AL23" s="1" t="s">
        <v>6</v>
      </c>
      <c r="AM23" s="1" t="s">
        <v>8</v>
      </c>
      <c r="AN23" s="1" t="s">
        <v>7</v>
      </c>
      <c r="AO23" s="1"/>
      <c r="AP23" s="1"/>
      <c r="AQ23" s="1"/>
      <c r="AR23" s="1"/>
      <c r="AS23" s="1"/>
      <c r="AT23" s="1"/>
      <c r="AU23" s="1"/>
      <c r="AV23" s="1" t="s">
        <v>6</v>
      </c>
      <c r="AW23" s="1" t="s">
        <v>8</v>
      </c>
      <c r="AX23" s="1" t="s">
        <v>7</v>
      </c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>
        <f>I21</f>
        <v>1</v>
      </c>
      <c r="S24" s="27">
        <f>S16</f>
        <v>1</v>
      </c>
      <c r="T24" s="2">
        <f>J8</f>
        <v>1</v>
      </c>
      <c r="U24" s="1"/>
      <c r="V24" s="1"/>
      <c r="W24" s="1"/>
      <c r="X24" s="1"/>
      <c r="Y24" s="1"/>
      <c r="Z24" s="1"/>
      <c r="AA24" s="1"/>
      <c r="AB24" s="2">
        <f>R24</f>
        <v>1</v>
      </c>
      <c r="AC24" s="27">
        <f>AC16</f>
        <v>0</v>
      </c>
      <c r="AD24" s="2">
        <f>T8</f>
        <v>0</v>
      </c>
      <c r="AE24" s="1"/>
      <c r="AF24" s="1"/>
      <c r="AG24" s="1"/>
      <c r="AH24" s="1"/>
      <c r="AI24" s="1"/>
      <c r="AJ24" s="1"/>
      <c r="AK24" s="1"/>
      <c r="AL24" s="2">
        <f>AB24</f>
        <v>1</v>
      </c>
      <c r="AM24" s="27">
        <f>AM16</f>
        <v>1</v>
      </c>
      <c r="AN24" s="2">
        <f>AD8</f>
        <v>0</v>
      </c>
      <c r="AO24" s="1"/>
      <c r="AP24" s="1"/>
      <c r="AQ24" s="1"/>
      <c r="AR24" s="1"/>
      <c r="AS24" s="1"/>
      <c r="AT24" s="1"/>
      <c r="AU24" s="1"/>
      <c r="AV24" s="2">
        <f>AL24</f>
        <v>1</v>
      </c>
      <c r="AW24" s="27">
        <f>AW2</f>
        <v>1</v>
      </c>
      <c r="AX24" s="2">
        <f>AN8</f>
        <v>1</v>
      </c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 t="b">
        <f>IF(R24,TRUE,FALSE)</f>
        <v>1</v>
      </c>
      <c r="S25" s="1" t="b">
        <f>IF(S24,TRUE,FALSE)</f>
        <v>1</v>
      </c>
      <c r="T25" s="1" t="b">
        <f>IF(T24,TRUE,FALSE)</f>
        <v>1</v>
      </c>
      <c r="U25" s="1"/>
      <c r="V25" s="1"/>
      <c r="W25" s="1"/>
      <c r="X25" s="1"/>
      <c r="Y25" s="1"/>
      <c r="Z25" s="1"/>
      <c r="AA25" s="1"/>
      <c r="AB25" s="1" t="b">
        <f>IF(AB24,TRUE,FALSE)</f>
        <v>1</v>
      </c>
      <c r="AC25" s="1" t="b">
        <f>IF(AC24,TRUE,FALSE)</f>
        <v>0</v>
      </c>
      <c r="AD25" s="1" t="b">
        <f>IF(AD24,TRUE,FALSE)</f>
        <v>0</v>
      </c>
      <c r="AE25" s="1"/>
      <c r="AF25" s="1"/>
      <c r="AG25" s="1"/>
      <c r="AH25" s="1"/>
      <c r="AI25" s="1"/>
      <c r="AJ25" s="1"/>
      <c r="AK25" s="1"/>
      <c r="AL25" s="1" t="b">
        <f>IF(AL24,TRUE,FALSE)</f>
        <v>1</v>
      </c>
      <c r="AM25" s="1" t="b">
        <f>IF(AM24,TRUE,FALSE)</f>
        <v>1</v>
      </c>
      <c r="AN25" s="1" t="b">
        <f>IF(AN24,TRUE,FALSE)</f>
        <v>0</v>
      </c>
      <c r="AO25" s="1"/>
      <c r="AP25" s="1"/>
      <c r="AQ25" s="1"/>
      <c r="AR25" s="1"/>
      <c r="AS25" s="1"/>
      <c r="AT25" s="1"/>
      <c r="AU25" s="1"/>
      <c r="AV25" s="1" t="b">
        <f>IF(AV24,TRUE,FALSE)</f>
        <v>1</v>
      </c>
      <c r="AW25" s="1" t="b">
        <f>IF(AW24,TRUE,FALSE)</f>
        <v>1</v>
      </c>
      <c r="AX25" s="1" t="b">
        <f>IF(AX24,TRUE,FALSE)</f>
        <v>1</v>
      </c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9"/>
      <c r="R26" s="10"/>
      <c r="S26" s="10"/>
      <c r="T26" s="10"/>
      <c r="U26" s="11"/>
      <c r="V26" s="1"/>
      <c r="W26" s="1"/>
      <c r="X26" s="1"/>
      <c r="Y26" s="1"/>
      <c r="Z26" s="1"/>
      <c r="AA26" s="9"/>
      <c r="AB26" s="10"/>
      <c r="AC26" s="10"/>
      <c r="AD26" s="10"/>
      <c r="AE26" s="11"/>
      <c r="AF26" s="1"/>
      <c r="AG26" s="1"/>
      <c r="AH26" s="1"/>
      <c r="AI26" s="1"/>
      <c r="AJ26" s="1"/>
      <c r="AK26" s="9"/>
      <c r="AL26" s="10"/>
      <c r="AM26" s="10"/>
      <c r="AN26" s="10"/>
      <c r="AO26" s="11"/>
      <c r="AP26" s="1"/>
      <c r="AQ26" s="1"/>
      <c r="AR26" s="1"/>
      <c r="AS26" s="1"/>
      <c r="AT26" s="1"/>
      <c r="AU26" s="9"/>
      <c r="AV26" s="10"/>
      <c r="AW26" s="10"/>
      <c r="AX26" s="10"/>
      <c r="AY26" s="1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2"/>
      <c r="R27" s="13"/>
      <c r="S27" s="13" t="s">
        <v>10</v>
      </c>
      <c r="T27" s="13"/>
      <c r="U27" s="14"/>
      <c r="V27" s="1"/>
      <c r="W27" s="1"/>
      <c r="X27" s="1"/>
      <c r="Y27" s="1"/>
      <c r="Z27" s="1"/>
      <c r="AA27" s="12"/>
      <c r="AB27" s="13"/>
      <c r="AC27" s="13" t="s">
        <v>10</v>
      </c>
      <c r="AD27" s="13"/>
      <c r="AE27" s="14"/>
      <c r="AF27" s="1"/>
      <c r="AG27" s="1"/>
      <c r="AH27" s="1"/>
      <c r="AI27" s="1"/>
      <c r="AJ27" s="1"/>
      <c r="AK27" s="12"/>
      <c r="AL27" s="13"/>
      <c r="AM27" s="13" t="s">
        <v>10</v>
      </c>
      <c r="AN27" s="13"/>
      <c r="AO27" s="14"/>
      <c r="AP27" s="1"/>
      <c r="AQ27" s="1"/>
      <c r="AR27" s="1"/>
      <c r="AS27" s="1"/>
      <c r="AT27" s="1"/>
      <c r="AU27" s="12"/>
      <c r="AV27" s="13"/>
      <c r="AW27" s="13" t="s">
        <v>10</v>
      </c>
      <c r="AX27" s="13"/>
      <c r="AY27" s="14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2"/>
      <c r="R28" s="13"/>
      <c r="S28" s="13">
        <v>25</v>
      </c>
      <c r="T28" s="13"/>
      <c r="U28" s="14"/>
      <c r="V28" s="1"/>
      <c r="W28" s="1"/>
      <c r="X28" s="1"/>
      <c r="Y28" s="1"/>
      <c r="Z28" s="1"/>
      <c r="AA28" s="12"/>
      <c r="AB28" s="13"/>
      <c r="AC28" s="13">
        <v>24</v>
      </c>
      <c r="AD28" s="13"/>
      <c r="AE28" s="14"/>
      <c r="AF28" s="1"/>
      <c r="AG28" s="1"/>
      <c r="AH28" s="1"/>
      <c r="AI28" s="1"/>
      <c r="AJ28" s="1"/>
      <c r="AK28" s="12"/>
      <c r="AL28" s="13"/>
      <c r="AM28" s="13">
        <v>23</v>
      </c>
      <c r="AN28" s="13"/>
      <c r="AO28" s="14"/>
      <c r="AP28" s="1"/>
      <c r="AQ28" s="1"/>
      <c r="AR28" s="1"/>
      <c r="AS28" s="1"/>
      <c r="AT28" s="1"/>
      <c r="AU28" s="12"/>
      <c r="AV28" s="13"/>
      <c r="AW28" s="13">
        <v>22</v>
      </c>
      <c r="AX28" s="13"/>
      <c r="AY28" s="14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 t="s">
        <v>4</v>
      </c>
      <c r="Q29" s="12"/>
      <c r="R29" s="13"/>
      <c r="S29" s="13"/>
      <c r="T29" s="13"/>
      <c r="U29" s="14"/>
      <c r="V29" s="1" t="s">
        <v>2</v>
      </c>
      <c r="W29" s="1"/>
      <c r="X29" s="1"/>
      <c r="Y29" s="1"/>
      <c r="Z29" s="1" t="s">
        <v>4</v>
      </c>
      <c r="AA29" s="12"/>
      <c r="AB29" s="13"/>
      <c r="AC29" s="13"/>
      <c r="AD29" s="13"/>
      <c r="AE29" s="14"/>
      <c r="AF29" s="1" t="s">
        <v>2</v>
      </c>
      <c r="AG29" s="1"/>
      <c r="AH29" s="1"/>
      <c r="AI29" s="1"/>
      <c r="AJ29" s="1" t="s">
        <v>4</v>
      </c>
      <c r="AK29" s="12"/>
      <c r="AL29" s="13"/>
      <c r="AM29" s="13"/>
      <c r="AN29" s="13"/>
      <c r="AO29" s="14"/>
      <c r="AP29" s="1" t="s">
        <v>2</v>
      </c>
      <c r="AQ29" s="1"/>
      <c r="AR29" s="1"/>
      <c r="AS29" s="1"/>
      <c r="AT29" s="1" t="s">
        <v>4</v>
      </c>
      <c r="AU29" s="12"/>
      <c r="AV29" s="13"/>
      <c r="AW29" s="13"/>
      <c r="AX29" s="13"/>
      <c r="AY29" s="14"/>
      <c r="AZ29" s="1" t="s">
        <v>2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8">
        <f>IF(OR((AND(S24,OR((R24&lt;&gt;T24),V30))),AND((R24&lt;&gt;T24),V30)),1,0)</f>
        <v>1</v>
      </c>
      <c r="Q30" s="12"/>
      <c r="R30" s="13"/>
      <c r="S30" s="13"/>
      <c r="T30" s="13"/>
      <c r="U30" s="14"/>
      <c r="V30" s="2">
        <f>Z30</f>
        <v>1</v>
      </c>
      <c r="W30" s="1"/>
      <c r="X30" s="1"/>
      <c r="Y30" s="1"/>
      <c r="Z30" s="18">
        <f>IF(OR((AND(AC24,OR((AB24&lt;&gt;AD24),AF30))),AND((AB24&lt;&gt;AD24),AF30)),1,0)</f>
        <v>1</v>
      </c>
      <c r="AA30" s="12"/>
      <c r="AB30" s="13"/>
      <c r="AC30" s="13"/>
      <c r="AD30" s="13"/>
      <c r="AE30" s="14"/>
      <c r="AF30" s="2">
        <f>AJ30</f>
        <v>1</v>
      </c>
      <c r="AG30" s="1"/>
      <c r="AH30" s="1"/>
      <c r="AI30" s="1"/>
      <c r="AJ30" s="18">
        <f>IF(OR((AND(AM24,OR((AL24&lt;&gt;AN24),AP30))),AND((AL24&lt;&gt;AN24),AP30)),1,0)</f>
        <v>1</v>
      </c>
      <c r="AK30" s="12"/>
      <c r="AL30" s="13"/>
      <c r="AM30" s="13"/>
      <c r="AN30" s="13"/>
      <c r="AO30" s="14"/>
      <c r="AP30" s="2">
        <f>AT30</f>
        <v>1</v>
      </c>
      <c r="AQ30" s="1"/>
      <c r="AR30" s="1"/>
      <c r="AS30" s="1"/>
      <c r="AT30" s="18">
        <f>IF(OR((AND(AW24,OR((AV24&lt;&gt;AX24),AZ30))),AND((AV24&lt;&gt;AX24),AZ30)),1,0)</f>
        <v>1</v>
      </c>
      <c r="AU30" s="12"/>
      <c r="AV30" s="13"/>
      <c r="AW30" s="13"/>
      <c r="AX30" s="13"/>
      <c r="AY30" s="14"/>
      <c r="AZ30" s="2">
        <f>AV24</f>
        <v>1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5"/>
      <c r="R31" s="16"/>
      <c r="S31" s="16"/>
      <c r="T31" s="16"/>
      <c r="U31" s="17"/>
      <c r="V31" s="1" t="b">
        <f>IF(V30,TRUE,FALSE)</f>
        <v>1</v>
      </c>
      <c r="W31" s="1"/>
      <c r="X31" s="1"/>
      <c r="Y31" s="1"/>
      <c r="Z31" s="1"/>
      <c r="AA31" s="15"/>
      <c r="AB31" s="16"/>
      <c r="AC31" s="16"/>
      <c r="AD31" s="16"/>
      <c r="AE31" s="17"/>
      <c r="AF31" s="1" t="b">
        <f>IF(AF30,TRUE,FALSE)</f>
        <v>1</v>
      </c>
      <c r="AG31" s="1"/>
      <c r="AH31" s="1"/>
      <c r="AI31" s="1"/>
      <c r="AJ31" s="1"/>
      <c r="AK31" s="15"/>
      <c r="AL31" s="16"/>
      <c r="AM31" s="16"/>
      <c r="AN31" s="16"/>
      <c r="AO31" s="17"/>
      <c r="AP31" s="1" t="b">
        <f>IF(AP30,TRUE,FALSE)</f>
        <v>1</v>
      </c>
      <c r="AQ31" s="1"/>
      <c r="AR31" s="1"/>
      <c r="AS31" s="1"/>
      <c r="AT31" s="1"/>
      <c r="AU31" s="15"/>
      <c r="AV31" s="16"/>
      <c r="AW31" s="16"/>
      <c r="AX31" s="16"/>
      <c r="AY31" s="17"/>
      <c r="AZ31" s="1" t="b">
        <f>IF(AZ30,TRUE,FALSE)</f>
        <v>1</v>
      </c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8">
        <f>IF((((R25&lt;&gt;S25)&lt;&gt;T25)&lt;&gt;V31),1,0)</f>
        <v>0</v>
      </c>
      <c r="T32" s="1"/>
      <c r="U32" s="1"/>
      <c r="V32" s="1"/>
      <c r="W32" s="1"/>
      <c r="X32" s="1"/>
      <c r="Y32" s="1"/>
      <c r="Z32" s="1"/>
      <c r="AA32" s="1"/>
      <c r="AB32" s="1"/>
      <c r="AC32" s="18">
        <f>IF((((AB25&lt;&gt;AC25)&lt;&gt;AD25)&lt;&gt;AF31),1,0)</f>
        <v>0</v>
      </c>
      <c r="AD32" s="1"/>
      <c r="AE32" s="1"/>
      <c r="AF32" s="1"/>
      <c r="AG32" s="1"/>
      <c r="AH32" s="1"/>
      <c r="AI32" s="1"/>
      <c r="AJ32" s="1"/>
      <c r="AK32" s="1"/>
      <c r="AL32" s="1"/>
      <c r="AM32" s="18">
        <f>IF((((AL25&lt;&gt;AM25)&lt;&gt;AN25)&lt;&gt;AP31),1,0)</f>
        <v>1</v>
      </c>
      <c r="AN32" s="1"/>
      <c r="AO32" s="1"/>
      <c r="AP32" s="1"/>
      <c r="AQ32" s="1"/>
      <c r="AR32" s="1"/>
      <c r="AS32" s="1"/>
      <c r="AT32" s="1"/>
      <c r="AU32" s="1"/>
      <c r="AV32" s="1"/>
      <c r="AW32" s="18">
        <f>IF((((AV25&lt;&gt;AW25)&lt;&gt;AX25)&lt;&gt;AZ31),1,0)</f>
        <v>0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 t="s">
        <v>9</v>
      </c>
      <c r="T33" s="1"/>
      <c r="U33" s="1"/>
      <c r="V33" s="1"/>
      <c r="W33" s="1"/>
      <c r="X33" s="1"/>
      <c r="Y33" s="1"/>
      <c r="Z33" s="1"/>
      <c r="AA33" s="1"/>
      <c r="AB33" s="1"/>
      <c r="AC33" s="1" t="s">
        <v>9</v>
      </c>
      <c r="AD33" s="1"/>
      <c r="AE33" s="1"/>
      <c r="AF33" s="1"/>
      <c r="AG33" s="1"/>
      <c r="AH33" s="1"/>
      <c r="AI33" s="1"/>
      <c r="AJ33" s="1"/>
      <c r="AK33" s="1"/>
      <c r="AL33" s="1"/>
      <c r="AM33" s="1" t="s">
        <v>9</v>
      </c>
      <c r="AN33" s="1"/>
      <c r="AO33" s="1"/>
      <c r="AP33" s="1"/>
      <c r="AQ33" s="1"/>
      <c r="AR33" s="1"/>
      <c r="AS33" s="1"/>
      <c r="AT33" s="1"/>
      <c r="AU33" s="1"/>
      <c r="AV33" s="1"/>
      <c r="AW33" s="1" t="s">
        <v>9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6"/>
      <c r="P35" s="20"/>
      <c r="Q35" s="26"/>
      <c r="R35" s="1" t="s">
        <v>16</v>
      </c>
      <c r="S35" s="2">
        <f>S32</f>
        <v>0</v>
      </c>
      <c r="T35" s="1" t="b">
        <f>IF(S35,TRUE,FALSE)</f>
        <v>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6"/>
      <c r="P36" s="26"/>
      <c r="Q36" s="26"/>
      <c r="R36" s="23"/>
      <c r="S36" s="24" t="s">
        <v>14</v>
      </c>
      <c r="T36" s="25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6"/>
      <c r="P37" s="19"/>
      <c r="Q37" s="26"/>
      <c r="R37" s="1" t="s">
        <v>15</v>
      </c>
      <c r="S37" s="18">
        <f>IF(NOT(T35),1,0)</f>
        <v>1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8">
        <f>S37</f>
        <v>1</v>
      </c>
      <c r="BW37" s="1"/>
    </row>
    <row r="38" spans="1: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 t="s">
        <v>6</v>
      </c>
      <c r="AC39" s="1" t="s">
        <v>8</v>
      </c>
      <c r="AD39" s="1" t="s">
        <v>7</v>
      </c>
      <c r="AE39" s="1"/>
      <c r="AF39" s="1"/>
      <c r="AG39" s="1"/>
      <c r="AH39" s="1"/>
      <c r="AI39" s="1"/>
      <c r="AJ39" s="1"/>
      <c r="AK39" s="1"/>
      <c r="AL39" s="1" t="s">
        <v>6</v>
      </c>
      <c r="AM39" s="1" t="s">
        <v>8</v>
      </c>
      <c r="AN39" s="1" t="s">
        <v>7</v>
      </c>
      <c r="AO39" s="1"/>
      <c r="AP39" s="1"/>
      <c r="AQ39" s="1"/>
      <c r="AR39" s="1"/>
      <c r="AS39" s="1"/>
      <c r="AT39" s="1"/>
      <c r="AU39" s="1"/>
      <c r="AV39" s="1" t="s">
        <v>6</v>
      </c>
      <c r="AW39" s="1" t="s">
        <v>8</v>
      </c>
      <c r="AX39" s="1" t="s">
        <v>7</v>
      </c>
      <c r="AY39" s="1"/>
      <c r="AZ39" s="1"/>
      <c r="BA39" s="1"/>
      <c r="BB39" s="1"/>
      <c r="BC39" s="1"/>
      <c r="BD39" s="1"/>
      <c r="BE39" s="1"/>
      <c r="BF39" s="1" t="s">
        <v>6</v>
      </c>
      <c r="BG39" s="1" t="s">
        <v>8</v>
      </c>
      <c r="BH39" s="1" t="s">
        <v>7</v>
      </c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2">
        <f>S37</f>
        <v>1</v>
      </c>
      <c r="AC40" s="27">
        <f>AC32</f>
        <v>0</v>
      </c>
      <c r="AD40" s="2">
        <f>T24</f>
        <v>1</v>
      </c>
      <c r="AE40" s="1"/>
      <c r="AF40" s="1"/>
      <c r="AG40" s="1"/>
      <c r="AH40" s="1"/>
      <c r="AI40" s="1"/>
      <c r="AJ40" s="1"/>
      <c r="AK40" s="1"/>
      <c r="AL40" s="2">
        <f>AB40</f>
        <v>1</v>
      </c>
      <c r="AM40" s="27">
        <f>AM32</f>
        <v>1</v>
      </c>
      <c r="AN40" s="2">
        <f>AD24</f>
        <v>0</v>
      </c>
      <c r="AO40" s="1"/>
      <c r="AP40" s="1"/>
      <c r="AQ40" s="1"/>
      <c r="AR40" s="1"/>
      <c r="AS40" s="1"/>
      <c r="AT40" s="1"/>
      <c r="AU40" s="1"/>
      <c r="AV40" s="2">
        <f>AL40</f>
        <v>1</v>
      </c>
      <c r="AW40" s="27">
        <f>AW32</f>
        <v>0</v>
      </c>
      <c r="AX40" s="2">
        <f>AN24</f>
        <v>0</v>
      </c>
      <c r="AY40" s="1"/>
      <c r="AZ40" s="1"/>
      <c r="BA40" s="1"/>
      <c r="BB40" s="1"/>
      <c r="BC40" s="1"/>
      <c r="BD40" s="1"/>
      <c r="BE40" s="1"/>
      <c r="BF40" s="2">
        <f>AV40</f>
        <v>1</v>
      </c>
      <c r="BG40" s="27">
        <f>BG2</f>
        <v>0</v>
      </c>
      <c r="BH40" s="2">
        <f>AX24</f>
        <v>1</v>
      </c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 t="b">
        <f>IF(AB40,TRUE,FALSE)</f>
        <v>1</v>
      </c>
      <c r="AC41" s="1" t="b">
        <f>IF(AC40,TRUE,FALSE)</f>
        <v>0</v>
      </c>
      <c r="AD41" s="1" t="b">
        <f>IF(AD40,TRUE,FALSE)</f>
        <v>1</v>
      </c>
      <c r="AE41" s="1"/>
      <c r="AF41" s="1"/>
      <c r="AG41" s="1"/>
      <c r="AH41" s="1"/>
      <c r="AI41" s="1"/>
      <c r="AJ41" s="1"/>
      <c r="AK41" s="1"/>
      <c r="AL41" s="1" t="b">
        <f>IF(AL40,TRUE,FALSE)</f>
        <v>1</v>
      </c>
      <c r="AM41" s="1" t="b">
        <f>IF(AM40,TRUE,FALSE)</f>
        <v>1</v>
      </c>
      <c r="AN41" s="1" t="b">
        <f>IF(AN40,TRUE,FALSE)</f>
        <v>0</v>
      </c>
      <c r="AO41" s="1"/>
      <c r="AP41" s="1"/>
      <c r="AQ41" s="1"/>
      <c r="AR41" s="1"/>
      <c r="AS41" s="1"/>
      <c r="AT41" s="1"/>
      <c r="AU41" s="1"/>
      <c r="AV41" s="1" t="b">
        <f>IF(AV40,TRUE,FALSE)</f>
        <v>1</v>
      </c>
      <c r="AW41" s="1" t="b">
        <f>IF(AW40,TRUE,FALSE)</f>
        <v>0</v>
      </c>
      <c r="AX41" s="1" t="b">
        <f>IF(AX40,TRUE,FALSE)</f>
        <v>0</v>
      </c>
      <c r="AY41" s="1"/>
      <c r="AZ41" s="1"/>
      <c r="BA41" s="1"/>
      <c r="BB41" s="1"/>
      <c r="BC41" s="1"/>
      <c r="BD41" s="1"/>
      <c r="BE41" s="1"/>
      <c r="BF41" s="1" t="b">
        <f>IF(BF40,TRUE,FALSE)</f>
        <v>1</v>
      </c>
      <c r="BG41" s="1" t="b">
        <f>IF(BG40,TRUE,FALSE)</f>
        <v>0</v>
      </c>
      <c r="BH41" s="1" t="b">
        <f>IF(BH40,TRUE,FALSE)</f>
        <v>1</v>
      </c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9"/>
      <c r="AB42" s="10"/>
      <c r="AC42" s="10"/>
      <c r="AD42" s="10"/>
      <c r="AE42" s="11"/>
      <c r="AF42" s="1"/>
      <c r="AG42" s="1"/>
      <c r="AH42" s="1"/>
      <c r="AI42" s="1"/>
      <c r="AJ42" s="1"/>
      <c r="AK42" s="9"/>
      <c r="AL42" s="10"/>
      <c r="AM42" s="10"/>
      <c r="AN42" s="10"/>
      <c r="AO42" s="11"/>
      <c r="AP42" s="1"/>
      <c r="AQ42" s="1"/>
      <c r="AR42" s="1"/>
      <c r="AS42" s="1"/>
      <c r="AT42" s="1"/>
      <c r="AU42" s="9"/>
      <c r="AV42" s="10"/>
      <c r="AW42" s="10"/>
      <c r="AX42" s="10"/>
      <c r="AY42" s="11"/>
      <c r="AZ42" s="1"/>
      <c r="BA42" s="1"/>
      <c r="BB42" s="1"/>
      <c r="BC42" s="1"/>
      <c r="BD42" s="1"/>
      <c r="BE42" s="9"/>
      <c r="BF42" s="10"/>
      <c r="BG42" s="10"/>
      <c r="BH42" s="10"/>
      <c r="BI42" s="1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2"/>
      <c r="AB43" s="13"/>
      <c r="AC43" s="13" t="s">
        <v>10</v>
      </c>
      <c r="AD43" s="13"/>
      <c r="AE43" s="14"/>
      <c r="AF43" s="1"/>
      <c r="AG43" s="1"/>
      <c r="AH43" s="1"/>
      <c r="AI43" s="1"/>
      <c r="AJ43" s="1"/>
      <c r="AK43" s="12"/>
      <c r="AL43" s="13"/>
      <c r="AM43" s="13" t="s">
        <v>10</v>
      </c>
      <c r="AN43" s="13"/>
      <c r="AO43" s="14"/>
      <c r="AP43" s="1"/>
      <c r="AQ43" s="1"/>
      <c r="AR43" s="1"/>
      <c r="AS43" s="1"/>
      <c r="AT43" s="1"/>
      <c r="AU43" s="12"/>
      <c r="AV43" s="13"/>
      <c r="AW43" s="13" t="s">
        <v>10</v>
      </c>
      <c r="AX43" s="13"/>
      <c r="AY43" s="14"/>
      <c r="AZ43" s="1"/>
      <c r="BA43" s="1"/>
      <c r="BB43" s="1"/>
      <c r="BC43" s="1"/>
      <c r="BD43" s="1"/>
      <c r="BE43" s="12"/>
      <c r="BF43" s="13"/>
      <c r="BG43" s="13" t="s">
        <v>10</v>
      </c>
      <c r="BH43" s="13"/>
      <c r="BI43" s="14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2"/>
      <c r="AB44" s="13"/>
      <c r="AC44" s="13">
        <v>14</v>
      </c>
      <c r="AD44" s="13"/>
      <c r="AE44" s="14"/>
      <c r="AF44" s="1"/>
      <c r="AG44" s="1"/>
      <c r="AH44" s="1"/>
      <c r="AI44" s="1"/>
      <c r="AJ44" s="1"/>
      <c r="AK44" s="12"/>
      <c r="AL44" s="13"/>
      <c r="AM44" s="13">
        <v>13</v>
      </c>
      <c r="AN44" s="13"/>
      <c r="AO44" s="14"/>
      <c r="AP44" s="1"/>
      <c r="AQ44" s="1"/>
      <c r="AR44" s="1"/>
      <c r="AS44" s="1"/>
      <c r="AT44" s="1"/>
      <c r="AU44" s="12"/>
      <c r="AV44" s="13"/>
      <c r="AW44" s="13">
        <v>12</v>
      </c>
      <c r="AX44" s="13"/>
      <c r="AY44" s="14"/>
      <c r="AZ44" s="1"/>
      <c r="BA44" s="1"/>
      <c r="BB44" s="1"/>
      <c r="BC44" s="1"/>
      <c r="BD44" s="1"/>
      <c r="BE44" s="12"/>
      <c r="BF44" s="13"/>
      <c r="BG44" s="13">
        <v>11</v>
      </c>
      <c r="BH44" s="13"/>
      <c r="BI44" s="14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 t="s">
        <v>4</v>
      </c>
      <c r="AA45" s="12"/>
      <c r="AB45" s="13"/>
      <c r="AC45" s="13"/>
      <c r="AD45" s="13"/>
      <c r="AE45" s="14"/>
      <c r="AF45" s="1" t="s">
        <v>2</v>
      </c>
      <c r="AG45" s="1"/>
      <c r="AH45" s="1"/>
      <c r="AI45" s="1"/>
      <c r="AJ45" s="1" t="s">
        <v>4</v>
      </c>
      <c r="AK45" s="12"/>
      <c r="AL45" s="13"/>
      <c r="AM45" s="13"/>
      <c r="AN45" s="13"/>
      <c r="AO45" s="14"/>
      <c r="AP45" s="1" t="s">
        <v>2</v>
      </c>
      <c r="AQ45" s="1"/>
      <c r="AR45" s="1"/>
      <c r="AS45" s="1"/>
      <c r="AT45" s="1" t="s">
        <v>4</v>
      </c>
      <c r="AU45" s="12"/>
      <c r="AV45" s="13"/>
      <c r="AW45" s="13"/>
      <c r="AX45" s="13"/>
      <c r="AY45" s="14"/>
      <c r="AZ45" s="1" t="s">
        <v>2</v>
      </c>
      <c r="BA45" s="1"/>
      <c r="BB45" s="1"/>
      <c r="BC45" s="1"/>
      <c r="BD45" s="1" t="s">
        <v>4</v>
      </c>
      <c r="BE45" s="12"/>
      <c r="BF45" s="13"/>
      <c r="BG45" s="13"/>
      <c r="BH45" s="13"/>
      <c r="BI45" s="14"/>
      <c r="BJ45" s="1" t="s">
        <v>2</v>
      </c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8">
        <f>IF(OR((AND(AC40,OR((AB40&lt;&gt;AD40),AF46))),AND((AB40&lt;&gt;AD40),AF46)),1,0)</f>
        <v>0</v>
      </c>
      <c r="AA46" s="12"/>
      <c r="AB46" s="13"/>
      <c r="AC46" s="13"/>
      <c r="AD46" s="13"/>
      <c r="AE46" s="14"/>
      <c r="AF46" s="2">
        <f>AJ46</f>
        <v>1</v>
      </c>
      <c r="AG46" s="1"/>
      <c r="AH46" s="1"/>
      <c r="AI46" s="1"/>
      <c r="AJ46" s="18">
        <f>IF(OR((AND(AM40,OR((AL40&lt;&gt;AN40),AP46))),AND((AL40&lt;&gt;AN40),AP46)),1,0)</f>
        <v>1</v>
      </c>
      <c r="AK46" s="12"/>
      <c r="AL46" s="13"/>
      <c r="AM46" s="13"/>
      <c r="AN46" s="13"/>
      <c r="AO46" s="14"/>
      <c r="AP46" s="2">
        <f>AT46</f>
        <v>0</v>
      </c>
      <c r="AQ46" s="1"/>
      <c r="AR46" s="1"/>
      <c r="AS46" s="1"/>
      <c r="AT46" s="18">
        <f>IF(OR((AND(AW40,OR((AV40&lt;&gt;AX40),AZ46))),AND((AV40&lt;&gt;AX40),AZ46)),1,0)</f>
        <v>0</v>
      </c>
      <c r="AU46" s="12"/>
      <c r="AV46" s="13"/>
      <c r="AW46" s="13"/>
      <c r="AX46" s="13"/>
      <c r="AY46" s="14"/>
      <c r="AZ46" s="2">
        <f>BD46</f>
        <v>0</v>
      </c>
      <c r="BA46" s="1"/>
      <c r="BB46" s="1"/>
      <c r="BC46" s="1"/>
      <c r="BD46" s="18">
        <f>IF(OR((AND(BG40,OR((BF40&lt;&gt;BH40),BJ46))),AND((BF40&lt;&gt;BH40),BJ46)),1,0)</f>
        <v>0</v>
      </c>
      <c r="BE46" s="12"/>
      <c r="BF46" s="13"/>
      <c r="BG46" s="13"/>
      <c r="BH46" s="13"/>
      <c r="BI46" s="14"/>
      <c r="BJ46" s="2">
        <f>BF40</f>
        <v>1</v>
      </c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5"/>
      <c r="AB47" s="16"/>
      <c r="AC47" s="16"/>
      <c r="AD47" s="16"/>
      <c r="AE47" s="17"/>
      <c r="AF47" s="1" t="b">
        <f>IF(AF46,TRUE,FALSE)</f>
        <v>1</v>
      </c>
      <c r="AG47" s="1"/>
      <c r="AH47" s="1"/>
      <c r="AI47" s="1"/>
      <c r="AJ47" s="1"/>
      <c r="AK47" s="15"/>
      <c r="AL47" s="16"/>
      <c r="AM47" s="16"/>
      <c r="AN47" s="16"/>
      <c r="AO47" s="17"/>
      <c r="AP47" s="1" t="b">
        <f>IF(AP46,TRUE,FALSE)</f>
        <v>0</v>
      </c>
      <c r="AQ47" s="1"/>
      <c r="AR47" s="1"/>
      <c r="AS47" s="1"/>
      <c r="AT47" s="1"/>
      <c r="AU47" s="15"/>
      <c r="AV47" s="16"/>
      <c r="AW47" s="16"/>
      <c r="AX47" s="16"/>
      <c r="AY47" s="17"/>
      <c r="AZ47" s="1" t="b">
        <f>IF(AZ46,TRUE,FALSE)</f>
        <v>0</v>
      </c>
      <c r="BA47" s="1"/>
      <c r="BB47" s="1"/>
      <c r="BC47" s="1"/>
      <c r="BD47" s="1"/>
      <c r="BE47" s="15"/>
      <c r="BF47" s="16"/>
      <c r="BG47" s="16"/>
      <c r="BH47" s="16"/>
      <c r="BI47" s="17"/>
      <c r="BJ47" s="1" t="b">
        <f>IF(BJ46,TRUE,FALSE)</f>
        <v>1</v>
      </c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8">
        <f>IF((((AB41&lt;&gt;AC41)&lt;&gt;AD41)&lt;&gt;AF47),1,0)</f>
        <v>1</v>
      </c>
      <c r="AD48" s="1"/>
      <c r="AE48" s="1"/>
      <c r="AF48" s="1"/>
      <c r="AG48" s="1"/>
      <c r="AH48" s="1"/>
      <c r="AI48" s="1"/>
      <c r="AJ48" s="1"/>
      <c r="AK48" s="1"/>
      <c r="AL48" s="1"/>
      <c r="AM48" s="18">
        <f>IF((((AL41&lt;&gt;AM41)&lt;&gt;AN41)&lt;&gt;AP47),1,0)</f>
        <v>0</v>
      </c>
      <c r="AN48" s="1"/>
      <c r="AO48" s="1"/>
      <c r="AP48" s="1"/>
      <c r="AQ48" s="1"/>
      <c r="AR48" s="1"/>
      <c r="AS48" s="1"/>
      <c r="AT48" s="1"/>
      <c r="AU48" s="1"/>
      <c r="AV48" s="1"/>
      <c r="AW48" s="18">
        <f>IF((((AV41&lt;&gt;AW41)&lt;&gt;AX41)&lt;&gt;AZ47),1,0)</f>
        <v>1</v>
      </c>
      <c r="AX48" s="1"/>
      <c r="AY48" s="1"/>
      <c r="AZ48" s="1"/>
      <c r="BA48" s="1"/>
      <c r="BB48" s="1"/>
      <c r="BC48" s="1"/>
      <c r="BD48" s="1"/>
      <c r="BE48" s="1"/>
      <c r="BF48" s="1"/>
      <c r="BG48" s="18">
        <f>IF((((BF41&lt;&gt;BG41)&lt;&gt;BH41)&lt;&gt;BJ47),1,0)</f>
        <v>1</v>
      </c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 t="s">
        <v>9</v>
      </c>
      <c r="AD49" s="1"/>
      <c r="AE49" s="1"/>
      <c r="AF49" s="1"/>
      <c r="AG49" s="1"/>
      <c r="AH49" s="1"/>
      <c r="AI49" s="1"/>
      <c r="AJ49" s="1"/>
      <c r="AK49" s="1"/>
      <c r="AL49" s="1"/>
      <c r="AM49" s="1" t="s">
        <v>9</v>
      </c>
      <c r="AN49" s="1"/>
      <c r="AO49" s="1"/>
      <c r="AP49" s="1"/>
      <c r="AQ49" s="1"/>
      <c r="AR49" s="1"/>
      <c r="AS49" s="1"/>
      <c r="AT49" s="1"/>
      <c r="AU49" s="1"/>
      <c r="AV49" s="1"/>
      <c r="AW49" s="1" t="s">
        <v>9</v>
      </c>
      <c r="AX49" s="1"/>
      <c r="AY49" s="1"/>
      <c r="AZ49" s="1"/>
      <c r="BA49" s="1"/>
      <c r="BB49" s="1"/>
      <c r="BC49" s="1"/>
      <c r="BD49" s="1"/>
      <c r="BE49" s="1"/>
      <c r="BF49" s="1"/>
      <c r="BG49" s="1" t="s">
        <v>9</v>
      </c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6"/>
      <c r="Z51" s="20"/>
      <c r="AA51" s="26"/>
      <c r="AB51" s="1" t="s">
        <v>16</v>
      </c>
      <c r="AC51" s="2">
        <f>AC48</f>
        <v>1</v>
      </c>
      <c r="AD51" s="1" t="b">
        <f>IF(AC51,TRUE,FALSE)</f>
        <v>1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6"/>
      <c r="Z52" s="26"/>
      <c r="AA52" s="26"/>
      <c r="AB52" s="23"/>
      <c r="AC52" s="24" t="s">
        <v>14</v>
      </c>
      <c r="AD52" s="25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6"/>
      <c r="Z53" s="19"/>
      <c r="AA53" s="26"/>
      <c r="AB53" s="1" t="s">
        <v>15</v>
      </c>
      <c r="AC53" s="18">
        <f>IF(NOT(AD51),1,0)</f>
        <v>0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8">
        <f>AC53</f>
        <v>0</v>
      </c>
      <c r="BW53" s="1"/>
    </row>
    <row r="54" spans="1: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6</v>
      </c>
      <c r="AM55" s="1" t="s">
        <v>8</v>
      </c>
      <c r="AN55" s="1" t="s">
        <v>7</v>
      </c>
      <c r="AO55" s="1"/>
      <c r="AP55" s="1"/>
      <c r="AQ55" s="1"/>
      <c r="AR55" s="1"/>
      <c r="AS55" s="1"/>
      <c r="AT55" s="1"/>
      <c r="AU55" s="1"/>
      <c r="AV55" s="1" t="s">
        <v>6</v>
      </c>
      <c r="AW55" s="1" t="s">
        <v>8</v>
      </c>
      <c r="AX55" s="1" t="s">
        <v>7</v>
      </c>
      <c r="AY55" s="1"/>
      <c r="AZ55" s="1"/>
      <c r="BA55" s="1"/>
      <c r="BB55" s="1"/>
      <c r="BC55" s="1"/>
      <c r="BD55" s="1"/>
      <c r="BE55" s="1"/>
      <c r="BF55" s="1" t="s">
        <v>6</v>
      </c>
      <c r="BG55" s="1" t="s">
        <v>8</v>
      </c>
      <c r="BH55" s="1" t="s">
        <v>7</v>
      </c>
      <c r="BI55" s="1"/>
      <c r="BJ55" s="1"/>
      <c r="BK55" s="1"/>
      <c r="BL55" s="1"/>
      <c r="BM55" s="1"/>
      <c r="BN55" s="1"/>
      <c r="BO55" s="1"/>
      <c r="BP55" s="1" t="s">
        <v>6</v>
      </c>
      <c r="BQ55" s="1" t="s">
        <v>8</v>
      </c>
      <c r="BR55" s="1" t="s">
        <v>7</v>
      </c>
      <c r="BS55" s="1"/>
      <c r="BT55" s="1"/>
      <c r="BU55" s="1"/>
      <c r="BV55" s="1"/>
      <c r="BW55" s="1"/>
    </row>
    <row r="56" spans="1: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2">
        <f>AC53</f>
        <v>0</v>
      </c>
      <c r="AM56" s="27">
        <f>AM48</f>
        <v>0</v>
      </c>
      <c r="AN56" s="2">
        <f>AD40</f>
        <v>1</v>
      </c>
      <c r="AO56" s="1"/>
      <c r="AP56" s="1"/>
      <c r="AQ56" s="1"/>
      <c r="AR56" s="1"/>
      <c r="AS56" s="1"/>
      <c r="AT56" s="1"/>
      <c r="AU56" s="1"/>
      <c r="AV56" s="2">
        <f>AL56</f>
        <v>0</v>
      </c>
      <c r="AW56" s="27">
        <f>AW48</f>
        <v>1</v>
      </c>
      <c r="AX56" s="2">
        <f>AN40</f>
        <v>0</v>
      </c>
      <c r="AY56" s="1"/>
      <c r="AZ56" s="1"/>
      <c r="BA56" s="1"/>
      <c r="BB56" s="1"/>
      <c r="BC56" s="1"/>
      <c r="BD56" s="1"/>
      <c r="BE56" s="1"/>
      <c r="BF56" s="2">
        <f>AV56</f>
        <v>0</v>
      </c>
      <c r="BG56" s="27">
        <f>BG48</f>
        <v>1</v>
      </c>
      <c r="BH56" s="2">
        <f>AX40</f>
        <v>0</v>
      </c>
      <c r="BI56" s="1"/>
      <c r="BJ56" s="1"/>
      <c r="BK56" s="1"/>
      <c r="BL56" s="1"/>
      <c r="BM56" s="1"/>
      <c r="BN56" s="1"/>
      <c r="BO56" s="1"/>
      <c r="BP56" s="2">
        <f>BF56</f>
        <v>0</v>
      </c>
      <c r="BQ56" s="27">
        <f>BQ2</f>
        <v>0</v>
      </c>
      <c r="BR56" s="2">
        <f>BH40</f>
        <v>1</v>
      </c>
      <c r="BS56" s="1"/>
      <c r="BT56" s="1"/>
      <c r="BU56" s="1"/>
      <c r="BV56" s="1"/>
      <c r="BW56" s="1"/>
    </row>
    <row r="57" spans="1: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 t="b">
        <f>IF(AL56,TRUE,FALSE)</f>
        <v>0</v>
      </c>
      <c r="AM57" s="1" t="b">
        <f>IF(AM56,TRUE,FALSE)</f>
        <v>0</v>
      </c>
      <c r="AN57" s="1" t="b">
        <f>IF(AN56,TRUE,FALSE)</f>
        <v>1</v>
      </c>
      <c r="AO57" s="1"/>
      <c r="AP57" s="1"/>
      <c r="AQ57" s="1"/>
      <c r="AR57" s="1"/>
      <c r="AS57" s="1"/>
      <c r="AT57" s="1"/>
      <c r="AU57" s="1"/>
      <c r="AV57" s="1" t="b">
        <f>IF(AV56,TRUE,FALSE)</f>
        <v>0</v>
      </c>
      <c r="AW57" s="1" t="b">
        <f>IF(AW56,TRUE,FALSE)</f>
        <v>1</v>
      </c>
      <c r="AX57" s="1" t="b">
        <f>IF(AX56,TRUE,FALSE)</f>
        <v>0</v>
      </c>
      <c r="AY57" s="1"/>
      <c r="AZ57" s="1"/>
      <c r="BA57" s="1"/>
      <c r="BB57" s="1"/>
      <c r="BC57" s="1"/>
      <c r="BD57" s="1"/>
      <c r="BE57" s="1"/>
      <c r="BF57" s="1" t="b">
        <f>IF(BF56,TRUE,FALSE)</f>
        <v>0</v>
      </c>
      <c r="BG57" s="1" t="b">
        <f>IF(BG56,TRUE,FALSE)</f>
        <v>1</v>
      </c>
      <c r="BH57" s="1" t="b">
        <f>IF(BH56,TRUE,FALSE)</f>
        <v>0</v>
      </c>
      <c r="BI57" s="1"/>
      <c r="BJ57" s="1"/>
      <c r="BK57" s="1"/>
      <c r="BL57" s="1"/>
      <c r="BM57" s="1"/>
      <c r="BN57" s="1"/>
      <c r="BO57" s="1"/>
      <c r="BP57" s="1" t="b">
        <f>IF(BP56,TRUE,FALSE)</f>
        <v>0</v>
      </c>
      <c r="BQ57" s="1" t="b">
        <f>IF(BQ56,TRUE,FALSE)</f>
        <v>0</v>
      </c>
      <c r="BR57" s="1" t="b">
        <f>IF(BR56,TRUE,FALSE)</f>
        <v>1</v>
      </c>
      <c r="BS57" s="1"/>
      <c r="BT57" s="1"/>
      <c r="BU57" s="1"/>
      <c r="BV57" s="1"/>
      <c r="BW57" s="1"/>
    </row>
    <row r="58" spans="1: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9"/>
      <c r="AL58" s="10"/>
      <c r="AM58" s="10"/>
      <c r="AN58" s="10"/>
      <c r="AO58" s="11"/>
      <c r="AP58" s="1"/>
      <c r="AQ58" s="1"/>
      <c r="AR58" s="1"/>
      <c r="AS58" s="1"/>
      <c r="AT58" s="1"/>
      <c r="AU58" s="9"/>
      <c r="AV58" s="10"/>
      <c r="AW58" s="10"/>
      <c r="AX58" s="10"/>
      <c r="AY58" s="11"/>
      <c r="AZ58" s="1"/>
      <c r="BA58" s="1"/>
      <c r="BB58" s="1"/>
      <c r="BC58" s="1"/>
      <c r="BD58" s="1"/>
      <c r="BE58" s="9"/>
      <c r="BF58" s="10"/>
      <c r="BG58" s="10"/>
      <c r="BH58" s="10"/>
      <c r="BI58" s="11"/>
      <c r="BJ58" s="1"/>
      <c r="BK58" s="1"/>
      <c r="BL58" s="1"/>
      <c r="BM58" s="1"/>
      <c r="BN58" s="1"/>
      <c r="BO58" s="9"/>
      <c r="BP58" s="10"/>
      <c r="BQ58" s="10"/>
      <c r="BR58" s="10"/>
      <c r="BS58" s="11"/>
      <c r="BT58" s="1"/>
      <c r="BU58" s="1"/>
      <c r="BV58" s="1"/>
      <c r="BW58" s="1"/>
    </row>
    <row r="59" spans="1: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2"/>
      <c r="AL59" s="13"/>
      <c r="AM59" s="13" t="s">
        <v>10</v>
      </c>
      <c r="AN59" s="13"/>
      <c r="AO59" s="14"/>
      <c r="AP59" s="1"/>
      <c r="AQ59" s="1"/>
      <c r="AR59" s="1"/>
      <c r="AS59" s="1"/>
      <c r="AT59" s="1"/>
      <c r="AU59" s="12"/>
      <c r="AV59" s="13"/>
      <c r="AW59" s="13" t="s">
        <v>10</v>
      </c>
      <c r="AX59" s="13"/>
      <c r="AY59" s="14"/>
      <c r="AZ59" s="1"/>
      <c r="BA59" s="1"/>
      <c r="BB59" s="1"/>
      <c r="BC59" s="1"/>
      <c r="BD59" s="1"/>
      <c r="BE59" s="12"/>
      <c r="BF59" s="13"/>
      <c r="BG59" s="13" t="s">
        <v>10</v>
      </c>
      <c r="BH59" s="13"/>
      <c r="BI59" s="14"/>
      <c r="BJ59" s="1"/>
      <c r="BK59" s="1"/>
      <c r="BL59" s="1"/>
      <c r="BM59" s="1"/>
      <c r="BN59" s="1"/>
      <c r="BO59" s="12"/>
      <c r="BP59" s="13"/>
      <c r="BQ59" s="13" t="s">
        <v>10</v>
      </c>
      <c r="BR59" s="13"/>
      <c r="BS59" s="14"/>
      <c r="BT59" s="1"/>
      <c r="BU59" s="1"/>
      <c r="BV59" s="1"/>
      <c r="BW59" s="1"/>
    </row>
    <row r="60" spans="1: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2"/>
      <c r="AL60" s="13"/>
      <c r="AM60" s="13">
        <v>3</v>
      </c>
      <c r="AN60" s="13"/>
      <c r="AO60" s="14"/>
      <c r="AP60" s="1"/>
      <c r="AQ60" s="1"/>
      <c r="AR60" s="1"/>
      <c r="AS60" s="1"/>
      <c r="AT60" s="1"/>
      <c r="AU60" s="12"/>
      <c r="AV60" s="13"/>
      <c r="AW60" s="13">
        <v>2</v>
      </c>
      <c r="AX60" s="13"/>
      <c r="AY60" s="14"/>
      <c r="AZ60" s="1"/>
      <c r="BA60" s="1"/>
      <c r="BB60" s="1"/>
      <c r="BC60" s="1"/>
      <c r="BD60" s="1"/>
      <c r="BE60" s="12"/>
      <c r="BF60" s="13"/>
      <c r="BG60" s="13">
        <v>1</v>
      </c>
      <c r="BH60" s="13"/>
      <c r="BI60" s="14"/>
      <c r="BJ60" s="1"/>
      <c r="BK60" s="1"/>
      <c r="BL60" s="1"/>
      <c r="BM60" s="1"/>
      <c r="BN60" s="1"/>
      <c r="BO60" s="12"/>
      <c r="BP60" s="13"/>
      <c r="BQ60" s="13">
        <v>0</v>
      </c>
      <c r="BR60" s="13"/>
      <c r="BS60" s="14"/>
      <c r="BT60" s="1"/>
      <c r="BU60" s="1"/>
      <c r="BV60" s="1"/>
      <c r="BW60" s="1"/>
    </row>
    <row r="61" spans="1: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 t="s">
        <v>4</v>
      </c>
      <c r="AK61" s="12"/>
      <c r="AL61" s="13"/>
      <c r="AM61" s="13"/>
      <c r="AN61" s="13"/>
      <c r="AO61" s="14"/>
      <c r="AP61" s="1" t="s">
        <v>2</v>
      </c>
      <c r="AQ61" s="1"/>
      <c r="AR61" s="1"/>
      <c r="AS61" s="1"/>
      <c r="AT61" s="1" t="s">
        <v>4</v>
      </c>
      <c r="AU61" s="12"/>
      <c r="AV61" s="13"/>
      <c r="AW61" s="13"/>
      <c r="AX61" s="13"/>
      <c r="AY61" s="14"/>
      <c r="AZ61" s="1" t="s">
        <v>2</v>
      </c>
      <c r="BA61" s="1"/>
      <c r="BB61" s="1"/>
      <c r="BC61" s="1"/>
      <c r="BD61" s="1" t="s">
        <v>4</v>
      </c>
      <c r="BE61" s="12"/>
      <c r="BF61" s="13"/>
      <c r="BG61" s="13"/>
      <c r="BH61" s="13"/>
      <c r="BI61" s="14"/>
      <c r="BJ61" s="1" t="s">
        <v>2</v>
      </c>
      <c r="BK61" s="1"/>
      <c r="BL61" s="1"/>
      <c r="BM61" s="1"/>
      <c r="BN61" s="1" t="s">
        <v>4</v>
      </c>
      <c r="BO61" s="12"/>
      <c r="BP61" s="13"/>
      <c r="BQ61" s="13"/>
      <c r="BR61" s="13"/>
      <c r="BS61" s="14"/>
      <c r="BT61" s="1" t="s">
        <v>2</v>
      </c>
      <c r="BU61" s="1"/>
      <c r="BV61" s="1"/>
      <c r="BW61" s="1"/>
    </row>
    <row r="62" spans="1: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8">
        <f>IF(OR((AND(AM56,OR((AL56&lt;&gt;AN56),AP62))),AND((AL56&lt;&gt;AN56),AP62)),1,0)</f>
        <v>0</v>
      </c>
      <c r="AK62" s="12"/>
      <c r="AL62" s="13"/>
      <c r="AM62" s="13"/>
      <c r="AN62" s="13"/>
      <c r="AO62" s="14"/>
      <c r="AP62" s="2">
        <f>AT62</f>
        <v>0</v>
      </c>
      <c r="AQ62" s="1"/>
      <c r="AR62" s="1"/>
      <c r="AS62" s="1"/>
      <c r="AT62" s="18">
        <f>IF(OR((AND(AW56,OR((AV56&lt;&gt;AX56),AZ62))),AND((AV56&lt;&gt;AX56),AZ62)),1,0)</f>
        <v>0</v>
      </c>
      <c r="AU62" s="12"/>
      <c r="AV62" s="13"/>
      <c r="AW62" s="13"/>
      <c r="AX62" s="13"/>
      <c r="AY62" s="14"/>
      <c r="AZ62" s="2">
        <f>BD62</f>
        <v>0</v>
      </c>
      <c r="BA62" s="1"/>
      <c r="BB62" s="1"/>
      <c r="BC62" s="1"/>
      <c r="BD62" s="18">
        <f>IF(OR((AND(BG56,OR((BF56&lt;&gt;BH56),BJ62))),AND((BF56&lt;&gt;BH56),BJ62)),1,0)</f>
        <v>0</v>
      </c>
      <c r="BE62" s="12"/>
      <c r="BF62" s="13"/>
      <c r="BG62" s="13"/>
      <c r="BH62" s="13"/>
      <c r="BI62" s="14"/>
      <c r="BJ62" s="2">
        <f>BN62</f>
        <v>0</v>
      </c>
      <c r="BK62" s="1"/>
      <c r="BL62" s="1"/>
      <c r="BM62" s="1"/>
      <c r="BN62" s="18">
        <f>IF(OR((AND(BQ56,OR((BP56&lt;&gt;BR56),BT62))),AND((BP56&lt;&gt;BR56),BT62)),1,0)</f>
        <v>0</v>
      </c>
      <c r="BO62" s="12"/>
      <c r="BP62" s="13"/>
      <c r="BQ62" s="13"/>
      <c r="BR62" s="13"/>
      <c r="BS62" s="14"/>
      <c r="BT62" s="2">
        <f>BP56</f>
        <v>0</v>
      </c>
      <c r="BU62" s="1"/>
      <c r="BV62" s="1"/>
      <c r="BW62" s="1"/>
    </row>
    <row r="63" spans="1: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5"/>
      <c r="AL63" s="16"/>
      <c r="AM63" s="16"/>
      <c r="AN63" s="16"/>
      <c r="AO63" s="17"/>
      <c r="AP63" s="1" t="b">
        <f>IF(AP62,TRUE,FALSE)</f>
        <v>0</v>
      </c>
      <c r="AQ63" s="1"/>
      <c r="AR63" s="1"/>
      <c r="AS63" s="1"/>
      <c r="AT63" s="1"/>
      <c r="AU63" s="15"/>
      <c r="AV63" s="16"/>
      <c r="AW63" s="16"/>
      <c r="AX63" s="16"/>
      <c r="AY63" s="17"/>
      <c r="AZ63" s="1" t="b">
        <f>IF(AZ62,TRUE,FALSE)</f>
        <v>0</v>
      </c>
      <c r="BA63" s="1"/>
      <c r="BB63" s="1"/>
      <c r="BC63" s="1"/>
      <c r="BD63" s="1"/>
      <c r="BE63" s="15"/>
      <c r="BF63" s="16"/>
      <c r="BG63" s="16"/>
      <c r="BH63" s="16"/>
      <c r="BI63" s="17"/>
      <c r="BJ63" s="1" t="b">
        <f>IF(BJ62,TRUE,FALSE)</f>
        <v>0</v>
      </c>
      <c r="BK63" s="1"/>
      <c r="BL63" s="1"/>
      <c r="BM63" s="1"/>
      <c r="BN63" s="1"/>
      <c r="BO63" s="15"/>
      <c r="BP63" s="16"/>
      <c r="BQ63" s="16"/>
      <c r="BR63" s="16"/>
      <c r="BS63" s="17"/>
      <c r="BT63" s="1" t="b">
        <f>IF(BT62,TRUE,FALSE)</f>
        <v>0</v>
      </c>
      <c r="BU63" s="1"/>
      <c r="BV63" s="1"/>
      <c r="BW63" s="1"/>
    </row>
    <row r="64" spans="1: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8">
        <f>IF((((AL57&lt;&gt;AM57)&lt;&gt;AN57)&lt;&gt;AP63),1,0)</f>
        <v>1</v>
      </c>
      <c r="AN64" s="1"/>
      <c r="AO64" s="1"/>
      <c r="AP64" s="1"/>
      <c r="AQ64" s="1"/>
      <c r="AR64" s="1"/>
      <c r="AS64" s="1"/>
      <c r="AT64" s="1"/>
      <c r="AU64" s="1"/>
      <c r="AV64" s="1"/>
      <c r="AW64" s="18">
        <f>IF((((AV57&lt;&gt;AW57)&lt;&gt;AX57)&lt;&gt;AZ63),1,0)</f>
        <v>1</v>
      </c>
      <c r="AX64" s="1"/>
      <c r="AY64" s="1"/>
      <c r="AZ64" s="1"/>
      <c r="BA64" s="1"/>
      <c r="BB64" s="1"/>
      <c r="BC64" s="1"/>
      <c r="BD64" s="1"/>
      <c r="BE64" s="1"/>
      <c r="BF64" s="1"/>
      <c r="BG64" s="18">
        <f>IF((((BF57&lt;&gt;BG57)&lt;&gt;BH57)&lt;&gt;BJ63),1,0)</f>
        <v>1</v>
      </c>
      <c r="BH64" s="1"/>
      <c r="BI64" s="1"/>
      <c r="BJ64" s="1"/>
      <c r="BK64" s="1"/>
      <c r="BL64" s="1"/>
      <c r="BM64" s="1"/>
      <c r="BN64" s="1"/>
      <c r="BO64" s="1"/>
      <c r="BP64" s="1"/>
      <c r="BQ64" s="18">
        <f>IF((((BP57&lt;&gt;BQ57)&lt;&gt;BR57)&lt;&gt;BT63),1,0)</f>
        <v>1</v>
      </c>
      <c r="BR64" s="1"/>
      <c r="BS64" s="1"/>
      <c r="BT64" s="1"/>
      <c r="BU64" s="1"/>
      <c r="BV64" s="1"/>
      <c r="BW64" s="1"/>
    </row>
    <row r="65" spans="1: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 t="s">
        <v>9</v>
      </c>
      <c r="AN65" s="1"/>
      <c r="AO65" s="1"/>
      <c r="AP65" s="1"/>
      <c r="AQ65" s="1"/>
      <c r="AR65" s="1"/>
      <c r="AS65" s="1"/>
      <c r="AT65" s="1"/>
      <c r="AU65" s="1"/>
      <c r="AV65" s="1"/>
      <c r="AW65" s="1" t="s">
        <v>9</v>
      </c>
      <c r="AX65" s="1"/>
      <c r="AY65" s="1"/>
      <c r="AZ65" s="1"/>
      <c r="BA65" s="1"/>
      <c r="BB65" s="1"/>
      <c r="BC65" s="1"/>
      <c r="BD65" s="1"/>
      <c r="BE65" s="1"/>
      <c r="BF65" s="1"/>
      <c r="BG65" s="1" t="s">
        <v>9</v>
      </c>
      <c r="BH65" s="1"/>
      <c r="BI65" s="1"/>
      <c r="BJ65" s="1"/>
      <c r="BK65" s="1"/>
      <c r="BL65" s="1"/>
      <c r="BM65" s="1"/>
      <c r="BN65" s="1"/>
      <c r="BO65" s="1"/>
      <c r="BP65" s="1"/>
      <c r="BQ65" s="1" t="s">
        <v>9</v>
      </c>
      <c r="BR65" s="1"/>
      <c r="BS65" s="1"/>
      <c r="BT65" s="1"/>
      <c r="BU65" s="1"/>
      <c r="BV65" s="1"/>
      <c r="BW65" s="1"/>
    </row>
    <row r="66" spans="1: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26"/>
      <c r="AJ67" s="20"/>
      <c r="AK67" s="26"/>
      <c r="AL67" s="1" t="s">
        <v>16</v>
      </c>
      <c r="AM67" s="2">
        <f>AM64</f>
        <v>1</v>
      </c>
      <c r="AN67" s="1" t="b">
        <f>IF(AM67,TRUE,FALSE)</f>
        <v>1</v>
      </c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26"/>
      <c r="AJ68" s="26"/>
      <c r="AK68" s="26"/>
      <c r="AL68" s="23"/>
      <c r="AM68" s="24" t="s">
        <v>14</v>
      </c>
      <c r="AN68" s="25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26"/>
      <c r="AJ69" s="19"/>
      <c r="AK69" s="26"/>
      <c r="AL69" s="1" t="s">
        <v>15</v>
      </c>
      <c r="AM69" s="18">
        <f>IF(NOT(AN67),1,0)</f>
        <v>0</v>
      </c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8">
        <f>AM69</f>
        <v>0</v>
      </c>
      <c r="BW69" s="1"/>
    </row>
    <row r="70" spans="1: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x14ac:dyDescent="0.2">
      <c r="A73" s="1"/>
      <c r="B73" s="1" t="s">
        <v>17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8">
        <f>AM64</f>
        <v>1</v>
      </c>
      <c r="AN73" s="1"/>
      <c r="AO73" s="1"/>
      <c r="AP73" s="1"/>
      <c r="AQ73" s="1"/>
      <c r="AR73" s="1"/>
      <c r="AS73" s="1"/>
      <c r="AT73" s="1"/>
      <c r="AU73" s="1"/>
      <c r="AV73" s="1"/>
      <c r="AW73" s="18">
        <f>AW64</f>
        <v>1</v>
      </c>
      <c r="AX73" s="1"/>
      <c r="AY73" s="1"/>
      <c r="AZ73" s="1"/>
      <c r="BA73" s="1"/>
      <c r="BB73" s="1"/>
      <c r="BC73" s="1"/>
      <c r="BD73" s="1"/>
      <c r="BE73" s="1"/>
      <c r="BF73" s="1"/>
      <c r="BG73" s="18">
        <f>BG64</f>
        <v>1</v>
      </c>
      <c r="BH73" s="1"/>
      <c r="BI73" s="1"/>
      <c r="BJ73" s="1"/>
      <c r="BK73" s="1"/>
      <c r="BL73" s="1"/>
      <c r="BM73" s="1"/>
      <c r="BN73" s="1"/>
      <c r="BO73" s="1"/>
      <c r="BP73" s="1"/>
      <c r="BQ73" s="18">
        <f>BQ64</f>
        <v>1</v>
      </c>
      <c r="BR73" s="1"/>
      <c r="BS73" s="1"/>
      <c r="BT73" s="1"/>
      <c r="BU73" s="1"/>
      <c r="BV73" s="1"/>
      <c r="BW73" s="1"/>
    </row>
    <row r="74" spans="1: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B2:W41"/>
  <sheetViews>
    <sheetView zoomScale="90" zoomScaleNormal="90" workbookViewId="0">
      <selection activeCell="C18" sqref="C18"/>
    </sheetView>
  </sheetViews>
  <sheetFormatPr defaultRowHeight="12.75" x14ac:dyDescent="0.2"/>
  <sheetData>
    <row r="2" spans="2:23" x14ac:dyDescent="0.2">
      <c r="E2" t="s">
        <v>33</v>
      </c>
      <c r="K2" t="s">
        <v>34</v>
      </c>
    </row>
    <row r="4" spans="2:23" x14ac:dyDescent="0.2">
      <c r="B4" s="38" t="s">
        <v>19</v>
      </c>
      <c r="C4" s="38"/>
      <c r="E4" s="39" t="s">
        <v>21</v>
      </c>
      <c r="F4" s="39" t="s">
        <v>22</v>
      </c>
      <c r="G4" s="39" t="s">
        <v>7</v>
      </c>
      <c r="H4" s="39" t="s">
        <v>23</v>
      </c>
      <c r="I4" s="44"/>
      <c r="K4" s="43" t="s">
        <v>30</v>
      </c>
      <c r="L4" s="43" t="s">
        <v>1</v>
      </c>
      <c r="M4" s="43" t="s">
        <v>0</v>
      </c>
      <c r="N4" s="43" t="s">
        <v>7</v>
      </c>
      <c r="O4" s="43" t="s">
        <v>29</v>
      </c>
      <c r="P4" s="46"/>
      <c r="R4" s="43" t="s">
        <v>21</v>
      </c>
      <c r="S4" s="43" t="s">
        <v>26</v>
      </c>
      <c r="T4" s="43" t="s">
        <v>27</v>
      </c>
      <c r="U4" s="43" t="s">
        <v>22</v>
      </c>
      <c r="V4" s="43" t="s">
        <v>7</v>
      </c>
      <c r="W4" s="43" t="s">
        <v>24</v>
      </c>
    </row>
    <row r="5" spans="2:23" x14ac:dyDescent="0.2">
      <c r="B5" s="38" t="s">
        <v>20</v>
      </c>
      <c r="C5" s="38"/>
      <c r="E5" s="40">
        <v>0</v>
      </c>
      <c r="F5" s="41">
        <v>0</v>
      </c>
      <c r="G5" s="42">
        <v>0</v>
      </c>
      <c r="H5" s="41">
        <v>0</v>
      </c>
      <c r="I5" s="45"/>
      <c r="J5">
        <v>0</v>
      </c>
      <c r="K5" s="40">
        <v>0</v>
      </c>
      <c r="L5" s="40">
        <v>0</v>
      </c>
      <c r="M5" s="40">
        <v>0</v>
      </c>
      <c r="N5" s="3">
        <v>0</v>
      </c>
      <c r="O5" s="3">
        <v>0</v>
      </c>
      <c r="P5" s="47"/>
      <c r="Q5">
        <v>0</v>
      </c>
      <c r="R5" s="41">
        <v>0</v>
      </c>
      <c r="S5" s="40">
        <v>0</v>
      </c>
      <c r="T5" s="40">
        <v>0</v>
      </c>
      <c r="U5" s="40">
        <v>0</v>
      </c>
      <c r="V5" s="3">
        <v>0</v>
      </c>
      <c r="W5" s="3">
        <v>0</v>
      </c>
    </row>
    <row r="6" spans="2:23" x14ac:dyDescent="0.2">
      <c r="E6" s="40">
        <v>0</v>
      </c>
      <c r="F6" s="41">
        <v>0</v>
      </c>
      <c r="G6" s="42">
        <v>1</v>
      </c>
      <c r="H6" s="41">
        <v>0</v>
      </c>
      <c r="I6" s="45"/>
      <c r="J6">
        <v>1</v>
      </c>
      <c r="K6" s="40">
        <v>1</v>
      </c>
      <c r="L6" s="40">
        <v>0</v>
      </c>
      <c r="M6" s="40">
        <v>0</v>
      </c>
      <c r="N6" s="3">
        <v>1</v>
      </c>
      <c r="O6" s="3">
        <v>0</v>
      </c>
      <c r="P6" s="47"/>
      <c r="Q6">
        <v>1</v>
      </c>
      <c r="R6" s="41">
        <v>0</v>
      </c>
      <c r="S6" s="40">
        <v>1</v>
      </c>
      <c r="T6" s="40">
        <v>0</v>
      </c>
      <c r="U6" s="40">
        <v>0</v>
      </c>
      <c r="V6" s="3">
        <v>0</v>
      </c>
      <c r="W6" s="3">
        <v>0</v>
      </c>
    </row>
    <row r="7" spans="2:23" x14ac:dyDescent="0.2">
      <c r="E7" s="40">
        <v>0</v>
      </c>
      <c r="F7" s="41">
        <v>1</v>
      </c>
      <c r="G7" s="42">
        <v>0</v>
      </c>
      <c r="H7" s="41">
        <v>1</v>
      </c>
      <c r="I7" s="45"/>
      <c r="J7">
        <v>1</v>
      </c>
      <c r="K7" s="40">
        <v>0</v>
      </c>
      <c r="L7" s="40">
        <v>1</v>
      </c>
      <c r="M7" s="40">
        <v>0</v>
      </c>
      <c r="N7" s="3">
        <v>1</v>
      </c>
      <c r="O7" s="3">
        <v>0</v>
      </c>
      <c r="P7" s="47"/>
      <c r="Q7">
        <v>1</v>
      </c>
      <c r="R7" s="41">
        <v>0</v>
      </c>
      <c r="S7" s="40">
        <v>0</v>
      </c>
      <c r="T7" s="40">
        <v>1</v>
      </c>
      <c r="U7" s="40">
        <v>0</v>
      </c>
      <c r="V7" s="3">
        <v>0</v>
      </c>
      <c r="W7" s="3">
        <v>0</v>
      </c>
    </row>
    <row r="8" spans="2:23" x14ac:dyDescent="0.2">
      <c r="E8" s="40">
        <v>0</v>
      </c>
      <c r="F8" s="41">
        <v>1</v>
      </c>
      <c r="G8" s="42">
        <v>1</v>
      </c>
      <c r="H8" s="41">
        <v>1</v>
      </c>
      <c r="I8" s="45"/>
      <c r="J8">
        <v>2</v>
      </c>
      <c r="K8" s="40">
        <v>1</v>
      </c>
      <c r="L8" s="40">
        <v>1</v>
      </c>
      <c r="M8" s="40">
        <v>0</v>
      </c>
      <c r="N8" s="3">
        <v>0</v>
      </c>
      <c r="O8" s="3">
        <v>1</v>
      </c>
      <c r="P8" s="47"/>
      <c r="Q8">
        <v>2</v>
      </c>
      <c r="R8" s="41">
        <v>0</v>
      </c>
      <c r="S8" s="40">
        <v>1</v>
      </c>
      <c r="T8" s="40">
        <v>1</v>
      </c>
      <c r="U8" s="40">
        <v>0</v>
      </c>
      <c r="V8" s="3">
        <v>0</v>
      </c>
      <c r="W8" s="3">
        <v>1</v>
      </c>
    </row>
    <row r="9" spans="2:23" x14ac:dyDescent="0.2">
      <c r="E9" s="40">
        <v>1</v>
      </c>
      <c r="F9" s="42">
        <v>0</v>
      </c>
      <c r="G9" s="41">
        <v>0</v>
      </c>
      <c r="H9" s="41">
        <v>0</v>
      </c>
      <c r="I9" s="45"/>
      <c r="J9">
        <v>1</v>
      </c>
      <c r="K9" s="40">
        <v>0</v>
      </c>
      <c r="L9" s="40">
        <v>0</v>
      </c>
      <c r="M9" s="40">
        <v>1</v>
      </c>
      <c r="N9" s="3">
        <v>1</v>
      </c>
      <c r="O9" s="3">
        <v>0</v>
      </c>
      <c r="P9" s="47"/>
      <c r="Q9">
        <v>1</v>
      </c>
      <c r="R9" s="41">
        <v>0</v>
      </c>
      <c r="S9" s="40">
        <v>0</v>
      </c>
      <c r="T9" s="40">
        <v>0</v>
      </c>
      <c r="U9" s="40">
        <v>1</v>
      </c>
      <c r="V9" s="3">
        <v>1</v>
      </c>
      <c r="W9" s="3">
        <v>0</v>
      </c>
    </row>
    <row r="10" spans="2:23" x14ac:dyDescent="0.2">
      <c r="E10" s="40">
        <v>1</v>
      </c>
      <c r="F10" s="42">
        <v>0</v>
      </c>
      <c r="G10" s="41">
        <v>1</v>
      </c>
      <c r="H10" s="41">
        <v>1</v>
      </c>
      <c r="I10" s="45"/>
      <c r="J10">
        <v>2</v>
      </c>
      <c r="K10" s="40">
        <v>1</v>
      </c>
      <c r="L10" s="40">
        <v>0</v>
      </c>
      <c r="M10" s="40">
        <v>1</v>
      </c>
      <c r="N10" s="3">
        <v>0</v>
      </c>
      <c r="O10" s="3">
        <v>1</v>
      </c>
      <c r="P10" s="47"/>
      <c r="Q10">
        <v>2</v>
      </c>
      <c r="R10" s="41">
        <v>0</v>
      </c>
      <c r="S10" s="40">
        <v>1</v>
      </c>
      <c r="T10" s="40">
        <v>0</v>
      </c>
      <c r="U10" s="40">
        <v>1</v>
      </c>
      <c r="V10" s="3">
        <v>1</v>
      </c>
      <c r="W10" s="3">
        <v>1</v>
      </c>
    </row>
    <row r="11" spans="2:23" x14ac:dyDescent="0.2">
      <c r="E11" s="40">
        <v>1</v>
      </c>
      <c r="F11" s="42">
        <v>1</v>
      </c>
      <c r="G11" s="41">
        <v>0</v>
      </c>
      <c r="H11" s="41">
        <v>0</v>
      </c>
      <c r="I11" s="45"/>
      <c r="J11">
        <v>2</v>
      </c>
      <c r="K11" s="40">
        <v>0</v>
      </c>
      <c r="L11" s="40">
        <v>1</v>
      </c>
      <c r="M11" s="40">
        <v>1</v>
      </c>
      <c r="N11" s="3">
        <v>0</v>
      </c>
      <c r="O11" s="3">
        <v>1</v>
      </c>
      <c r="P11" s="47"/>
      <c r="Q11">
        <v>2</v>
      </c>
      <c r="R11" s="41">
        <v>0</v>
      </c>
      <c r="S11" s="40">
        <v>0</v>
      </c>
      <c r="T11" s="40">
        <v>1</v>
      </c>
      <c r="U11" s="40">
        <v>1</v>
      </c>
      <c r="V11" s="3">
        <v>1</v>
      </c>
      <c r="W11" s="3">
        <v>1</v>
      </c>
    </row>
    <row r="12" spans="2:23" x14ac:dyDescent="0.2">
      <c r="E12" s="40">
        <v>1</v>
      </c>
      <c r="F12" s="42">
        <v>1</v>
      </c>
      <c r="G12" s="41">
        <v>1</v>
      </c>
      <c r="H12" s="41">
        <v>1</v>
      </c>
      <c r="I12" s="45"/>
      <c r="J12">
        <v>3</v>
      </c>
      <c r="K12" s="40">
        <v>1</v>
      </c>
      <c r="L12" s="40">
        <v>1</v>
      </c>
      <c r="M12" s="40">
        <v>1</v>
      </c>
      <c r="N12" s="3">
        <v>1</v>
      </c>
      <c r="O12" s="3">
        <v>1</v>
      </c>
      <c r="P12" s="47"/>
      <c r="Q12">
        <v>3</v>
      </c>
      <c r="R12" s="41">
        <v>0</v>
      </c>
      <c r="S12" s="40">
        <v>1</v>
      </c>
      <c r="T12" s="40">
        <v>1</v>
      </c>
      <c r="U12" s="40">
        <v>1</v>
      </c>
      <c r="V12" s="3">
        <v>1</v>
      </c>
      <c r="W12" s="3">
        <v>1</v>
      </c>
    </row>
    <row r="13" spans="2:23" x14ac:dyDescent="0.2">
      <c r="Q13">
        <v>0</v>
      </c>
      <c r="R13" s="41">
        <v>1</v>
      </c>
      <c r="S13" s="40">
        <v>0</v>
      </c>
      <c r="T13" s="40">
        <v>0</v>
      </c>
      <c r="U13" s="40">
        <v>0</v>
      </c>
      <c r="V13" s="3">
        <v>0</v>
      </c>
      <c r="W13" s="3">
        <v>0</v>
      </c>
    </row>
    <row r="14" spans="2:23" x14ac:dyDescent="0.2">
      <c r="Q14">
        <v>1</v>
      </c>
      <c r="R14" s="41">
        <v>1</v>
      </c>
      <c r="S14" s="40">
        <v>1</v>
      </c>
      <c r="T14" s="40">
        <v>0</v>
      </c>
      <c r="U14" s="40">
        <v>0</v>
      </c>
      <c r="V14" s="3">
        <v>1</v>
      </c>
      <c r="W14" s="3">
        <v>0</v>
      </c>
    </row>
    <row r="15" spans="2:23" x14ac:dyDescent="0.2">
      <c r="Q15">
        <v>1</v>
      </c>
      <c r="R15" s="41">
        <v>1</v>
      </c>
      <c r="S15" s="40">
        <v>0</v>
      </c>
      <c r="T15" s="40">
        <v>1</v>
      </c>
      <c r="U15" s="40">
        <v>0</v>
      </c>
      <c r="V15" s="3">
        <v>1</v>
      </c>
      <c r="W15" s="3">
        <v>0</v>
      </c>
    </row>
    <row r="16" spans="2:23" x14ac:dyDescent="0.2">
      <c r="N16" s="21"/>
      <c r="Q16">
        <v>2</v>
      </c>
      <c r="R16" s="41">
        <v>1</v>
      </c>
      <c r="S16" s="40">
        <v>1</v>
      </c>
      <c r="T16" s="40">
        <v>1</v>
      </c>
      <c r="U16" s="40">
        <v>0</v>
      </c>
      <c r="V16" s="3">
        <v>0</v>
      </c>
      <c r="W16" s="3">
        <v>1</v>
      </c>
    </row>
    <row r="17" spans="5:23" x14ac:dyDescent="0.2">
      <c r="N17" s="21"/>
      <c r="Q17">
        <v>1</v>
      </c>
      <c r="R17" s="41">
        <v>1</v>
      </c>
      <c r="S17" s="40">
        <v>0</v>
      </c>
      <c r="T17" s="40">
        <v>0</v>
      </c>
      <c r="U17" s="40">
        <v>1</v>
      </c>
      <c r="V17" s="3">
        <v>1</v>
      </c>
      <c r="W17" s="3">
        <v>0</v>
      </c>
    </row>
    <row r="18" spans="5:23" x14ac:dyDescent="0.2">
      <c r="N18" s="21"/>
      <c r="Q18">
        <v>2</v>
      </c>
      <c r="R18" s="41">
        <v>1</v>
      </c>
      <c r="S18" s="40">
        <v>1</v>
      </c>
      <c r="T18" s="40">
        <v>0</v>
      </c>
      <c r="U18" s="40">
        <v>1</v>
      </c>
      <c r="V18" s="3">
        <v>0</v>
      </c>
      <c r="W18" s="3">
        <v>1</v>
      </c>
    </row>
    <row r="19" spans="5:23" x14ac:dyDescent="0.2">
      <c r="N19" s="21"/>
      <c r="Q19">
        <v>2</v>
      </c>
      <c r="R19" s="41">
        <v>1</v>
      </c>
      <c r="S19" s="40">
        <v>0</v>
      </c>
      <c r="T19" s="40">
        <v>1</v>
      </c>
      <c r="U19" s="40">
        <v>1</v>
      </c>
      <c r="V19" s="3">
        <v>0</v>
      </c>
      <c r="W19" s="3">
        <v>1</v>
      </c>
    </row>
    <row r="20" spans="5:23" x14ac:dyDescent="0.2">
      <c r="N20" s="21"/>
      <c r="Q20">
        <v>3</v>
      </c>
      <c r="R20" s="41">
        <v>1</v>
      </c>
      <c r="S20" s="40">
        <v>1</v>
      </c>
      <c r="T20" s="40">
        <v>1</v>
      </c>
      <c r="U20" s="40">
        <v>1</v>
      </c>
      <c r="V20" s="3">
        <v>1</v>
      </c>
      <c r="W20" s="3">
        <v>1</v>
      </c>
    </row>
    <row r="21" spans="5:23" x14ac:dyDescent="0.2">
      <c r="N21" s="21"/>
      <c r="R21" s="49"/>
      <c r="S21" s="20"/>
      <c r="T21" s="20"/>
      <c r="U21" s="20"/>
      <c r="V21" s="50"/>
      <c r="W21" s="50"/>
    </row>
    <row r="22" spans="5:23" x14ac:dyDescent="0.2">
      <c r="N22" s="21"/>
      <c r="R22" s="49"/>
      <c r="S22" s="20"/>
      <c r="T22" s="20"/>
      <c r="U22" s="20"/>
      <c r="V22" s="21"/>
      <c r="W22" s="21"/>
    </row>
    <row r="23" spans="5:23" x14ac:dyDescent="0.2">
      <c r="E23" t="s">
        <v>31</v>
      </c>
      <c r="K23" t="s">
        <v>32</v>
      </c>
      <c r="N23" s="21"/>
      <c r="V23" s="32"/>
      <c r="W23" s="32"/>
    </row>
    <row r="24" spans="5:23" x14ac:dyDescent="0.2">
      <c r="N24" s="21"/>
    </row>
    <row r="25" spans="5:23" x14ac:dyDescent="0.2">
      <c r="E25" s="48" t="s">
        <v>1</v>
      </c>
      <c r="F25" s="48" t="s">
        <v>0</v>
      </c>
      <c r="G25" s="37" t="s">
        <v>5</v>
      </c>
      <c r="K25" s="43" t="s">
        <v>26</v>
      </c>
      <c r="L25" s="43" t="s">
        <v>1</v>
      </c>
      <c r="M25" s="43" t="s">
        <v>0</v>
      </c>
      <c r="N25" s="43" t="s">
        <v>7</v>
      </c>
      <c r="O25" s="43" t="s">
        <v>24</v>
      </c>
      <c r="R25" s="43" t="s">
        <v>21</v>
      </c>
      <c r="S25" s="43" t="s">
        <v>26</v>
      </c>
      <c r="T25" s="43" t="s">
        <v>27</v>
      </c>
      <c r="U25" s="43" t="s">
        <v>22</v>
      </c>
      <c r="V25" s="43" t="s">
        <v>7</v>
      </c>
      <c r="W25" s="43" t="s">
        <v>24</v>
      </c>
    </row>
    <row r="26" spans="5:23" x14ac:dyDescent="0.2">
      <c r="E26" s="6">
        <v>0</v>
      </c>
      <c r="F26" s="6">
        <v>0</v>
      </c>
      <c r="G26" s="3">
        <v>0</v>
      </c>
      <c r="K26" s="40">
        <v>0</v>
      </c>
      <c r="L26" s="40">
        <v>0</v>
      </c>
      <c r="M26" s="40">
        <v>0</v>
      </c>
      <c r="N26" s="3">
        <v>0</v>
      </c>
      <c r="O26" s="3">
        <v>0</v>
      </c>
      <c r="Q26">
        <v>0</v>
      </c>
      <c r="R26" s="41">
        <v>0</v>
      </c>
      <c r="S26" s="40">
        <v>0</v>
      </c>
      <c r="T26" s="40">
        <v>0</v>
      </c>
      <c r="U26" s="40">
        <v>0</v>
      </c>
      <c r="V26" s="3">
        <v>0</v>
      </c>
      <c r="W26" s="3">
        <v>0</v>
      </c>
    </row>
    <row r="27" spans="5:23" x14ac:dyDescent="0.2">
      <c r="E27" s="6">
        <v>0</v>
      </c>
      <c r="F27" s="6">
        <v>1</v>
      </c>
      <c r="G27" s="3">
        <v>1</v>
      </c>
      <c r="K27" s="40">
        <v>1</v>
      </c>
      <c r="L27" s="40">
        <v>0</v>
      </c>
      <c r="M27" s="40">
        <v>0</v>
      </c>
      <c r="N27" s="3">
        <v>1</v>
      </c>
      <c r="O27" s="3">
        <v>1</v>
      </c>
      <c r="Q27">
        <v>1</v>
      </c>
      <c r="R27" s="41">
        <v>0</v>
      </c>
      <c r="S27" s="40">
        <v>1</v>
      </c>
      <c r="T27" s="40">
        <v>0</v>
      </c>
      <c r="U27" s="40">
        <v>0</v>
      </c>
      <c r="V27" s="3">
        <v>0</v>
      </c>
      <c r="W27" s="3">
        <v>1</v>
      </c>
    </row>
    <row r="28" spans="5:23" x14ac:dyDescent="0.2">
      <c r="E28" s="6">
        <v>1</v>
      </c>
      <c r="F28" s="6">
        <v>0</v>
      </c>
      <c r="G28" s="3">
        <v>1</v>
      </c>
      <c r="K28" s="40">
        <v>0</v>
      </c>
      <c r="L28" s="40">
        <v>1</v>
      </c>
      <c r="M28" s="40">
        <v>0</v>
      </c>
      <c r="N28" s="3">
        <v>1</v>
      </c>
      <c r="O28" s="3">
        <v>1</v>
      </c>
      <c r="Q28">
        <v>1</v>
      </c>
      <c r="R28" s="41">
        <v>0</v>
      </c>
      <c r="S28" s="40">
        <v>0</v>
      </c>
      <c r="T28" s="40">
        <v>1</v>
      </c>
      <c r="U28" s="40">
        <v>0</v>
      </c>
      <c r="V28" s="3">
        <v>0</v>
      </c>
      <c r="W28" s="3">
        <v>1</v>
      </c>
    </row>
    <row r="29" spans="5:23" x14ac:dyDescent="0.2">
      <c r="E29" s="6">
        <v>1</v>
      </c>
      <c r="F29" s="6">
        <v>1</v>
      </c>
      <c r="G29" s="3">
        <v>0</v>
      </c>
      <c r="K29" s="40">
        <v>1</v>
      </c>
      <c r="L29" s="40">
        <v>1</v>
      </c>
      <c r="M29" s="40">
        <v>0</v>
      </c>
      <c r="N29" s="3">
        <v>0</v>
      </c>
      <c r="O29" s="3">
        <v>1</v>
      </c>
      <c r="Q29">
        <v>2</v>
      </c>
      <c r="R29" s="41">
        <v>0</v>
      </c>
      <c r="S29" s="40">
        <v>1</v>
      </c>
      <c r="T29" s="40">
        <v>1</v>
      </c>
      <c r="U29" s="40">
        <v>0</v>
      </c>
      <c r="V29" s="3">
        <v>0</v>
      </c>
      <c r="W29" s="3">
        <v>1</v>
      </c>
    </row>
    <row r="30" spans="5:23" x14ac:dyDescent="0.2">
      <c r="K30" s="40">
        <v>0</v>
      </c>
      <c r="L30" s="40">
        <v>0</v>
      </c>
      <c r="M30" s="40">
        <v>1</v>
      </c>
      <c r="N30" s="3">
        <v>1</v>
      </c>
      <c r="O30" s="3">
        <v>0</v>
      </c>
      <c r="Q30">
        <v>1</v>
      </c>
      <c r="R30" s="41">
        <v>0</v>
      </c>
      <c r="S30" s="40">
        <v>0</v>
      </c>
      <c r="T30" s="40">
        <v>0</v>
      </c>
      <c r="U30" s="40">
        <v>1</v>
      </c>
      <c r="V30" s="3">
        <v>1</v>
      </c>
      <c r="W30" s="3">
        <v>0</v>
      </c>
    </row>
    <row r="31" spans="5:23" x14ac:dyDescent="0.2">
      <c r="K31" s="40">
        <v>1</v>
      </c>
      <c r="L31" s="40">
        <v>0</v>
      </c>
      <c r="M31" s="40">
        <v>1</v>
      </c>
      <c r="N31" s="3">
        <v>0</v>
      </c>
      <c r="O31" s="3">
        <v>0</v>
      </c>
      <c r="Q31">
        <v>2</v>
      </c>
      <c r="R31" s="41">
        <v>0</v>
      </c>
      <c r="S31" s="40">
        <v>1</v>
      </c>
      <c r="T31" s="40">
        <v>0</v>
      </c>
      <c r="U31" s="40">
        <v>1</v>
      </c>
      <c r="V31" s="3">
        <v>1</v>
      </c>
      <c r="W31" s="3">
        <v>0</v>
      </c>
    </row>
    <row r="32" spans="5:23" x14ac:dyDescent="0.2">
      <c r="K32" s="40">
        <v>0</v>
      </c>
      <c r="L32" s="40">
        <v>1</v>
      </c>
      <c r="M32" s="40">
        <v>1</v>
      </c>
      <c r="N32" s="3">
        <v>0</v>
      </c>
      <c r="O32" s="3">
        <v>0</v>
      </c>
      <c r="Q32">
        <v>2</v>
      </c>
      <c r="R32" s="41">
        <v>0</v>
      </c>
      <c r="S32" s="40">
        <v>0</v>
      </c>
      <c r="T32" s="40">
        <v>1</v>
      </c>
      <c r="U32" s="40">
        <v>1</v>
      </c>
      <c r="V32" s="3">
        <v>1</v>
      </c>
      <c r="W32" s="3">
        <v>0</v>
      </c>
    </row>
    <row r="33" spans="11:23" x14ac:dyDescent="0.2">
      <c r="K33" s="40">
        <v>1</v>
      </c>
      <c r="L33" s="40">
        <v>1</v>
      </c>
      <c r="M33" s="40">
        <v>1</v>
      </c>
      <c r="N33" s="3">
        <v>1</v>
      </c>
      <c r="O33" s="3">
        <v>1</v>
      </c>
      <c r="Q33">
        <v>3</v>
      </c>
      <c r="R33" s="41">
        <v>0</v>
      </c>
      <c r="S33" s="40">
        <v>1</v>
      </c>
      <c r="T33" s="40">
        <v>1</v>
      </c>
      <c r="U33" s="40">
        <v>1</v>
      </c>
      <c r="V33" s="3">
        <v>1</v>
      </c>
      <c r="W33" s="3">
        <v>1</v>
      </c>
    </row>
    <row r="34" spans="11:23" x14ac:dyDescent="0.2">
      <c r="Q34">
        <v>0</v>
      </c>
      <c r="R34" s="41">
        <v>1</v>
      </c>
      <c r="S34" s="40">
        <v>0</v>
      </c>
      <c r="T34" s="40">
        <v>0</v>
      </c>
      <c r="U34" s="40">
        <v>0</v>
      </c>
      <c r="V34" s="3">
        <v>0</v>
      </c>
      <c r="W34" s="3">
        <v>0</v>
      </c>
    </row>
    <row r="35" spans="11:23" x14ac:dyDescent="0.2">
      <c r="Q35">
        <v>1</v>
      </c>
      <c r="R35" s="41">
        <v>1</v>
      </c>
      <c r="S35" s="40">
        <v>1</v>
      </c>
      <c r="T35" s="40">
        <v>0</v>
      </c>
      <c r="U35" s="40">
        <v>0</v>
      </c>
      <c r="V35" s="3">
        <v>1</v>
      </c>
      <c r="W35" s="3">
        <v>1</v>
      </c>
    </row>
    <row r="36" spans="11:23" x14ac:dyDescent="0.2">
      <c r="Q36">
        <v>1</v>
      </c>
      <c r="R36" s="41">
        <v>1</v>
      </c>
      <c r="S36" s="40">
        <v>0</v>
      </c>
      <c r="T36" s="40">
        <v>1</v>
      </c>
      <c r="U36" s="40">
        <v>0</v>
      </c>
      <c r="V36" s="3">
        <v>1</v>
      </c>
      <c r="W36" s="3">
        <v>1</v>
      </c>
    </row>
    <row r="37" spans="11:23" x14ac:dyDescent="0.2">
      <c r="Q37">
        <v>2</v>
      </c>
      <c r="R37" s="41">
        <v>1</v>
      </c>
      <c r="S37" s="40">
        <v>1</v>
      </c>
      <c r="T37" s="40">
        <v>1</v>
      </c>
      <c r="U37" s="40">
        <v>0</v>
      </c>
      <c r="V37" s="3">
        <v>0</v>
      </c>
      <c r="W37" s="3">
        <v>1</v>
      </c>
    </row>
    <row r="38" spans="11:23" x14ac:dyDescent="0.2">
      <c r="Q38">
        <v>1</v>
      </c>
      <c r="R38" s="41">
        <v>1</v>
      </c>
      <c r="S38" s="40">
        <v>0</v>
      </c>
      <c r="T38" s="40">
        <v>0</v>
      </c>
      <c r="U38" s="40">
        <v>1</v>
      </c>
      <c r="V38" s="3">
        <v>1</v>
      </c>
      <c r="W38" s="3">
        <v>0</v>
      </c>
    </row>
    <row r="39" spans="11:23" x14ac:dyDescent="0.2">
      <c r="Q39">
        <v>2</v>
      </c>
      <c r="R39" s="41">
        <v>1</v>
      </c>
      <c r="S39" s="40">
        <v>1</v>
      </c>
      <c r="T39" s="40">
        <v>0</v>
      </c>
      <c r="U39" s="40">
        <v>1</v>
      </c>
      <c r="V39" s="3">
        <v>0</v>
      </c>
      <c r="W39" s="3">
        <v>0</v>
      </c>
    </row>
    <row r="40" spans="11:23" x14ac:dyDescent="0.2">
      <c r="Q40">
        <v>2</v>
      </c>
      <c r="R40" s="41">
        <v>1</v>
      </c>
      <c r="S40" s="40">
        <v>0</v>
      </c>
      <c r="T40" s="40">
        <v>1</v>
      </c>
      <c r="U40" s="40">
        <v>1</v>
      </c>
      <c r="V40" s="3">
        <v>0</v>
      </c>
      <c r="W40" s="3">
        <v>0</v>
      </c>
    </row>
    <row r="41" spans="11:23" x14ac:dyDescent="0.2">
      <c r="Q41">
        <v>3</v>
      </c>
      <c r="R41" s="41">
        <v>1</v>
      </c>
      <c r="S41" s="40">
        <v>1</v>
      </c>
      <c r="T41" s="40">
        <v>1</v>
      </c>
      <c r="U41" s="40">
        <v>1</v>
      </c>
      <c r="V41" s="3">
        <v>1</v>
      </c>
      <c r="W41" s="3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F6:S16"/>
  <sheetViews>
    <sheetView topLeftCell="C1" workbookViewId="0">
      <selection activeCell="M21" sqref="M21"/>
    </sheetView>
  </sheetViews>
  <sheetFormatPr defaultRowHeight="12.75" x14ac:dyDescent="0.2"/>
  <cols>
    <col min="17" max="17" width="9.42578125" bestFit="1" customWidth="1"/>
    <col min="51" max="51" width="9.140625" customWidth="1"/>
  </cols>
  <sheetData>
    <row r="6" spans="6:19" x14ac:dyDescent="0.2">
      <c r="F6" s="1"/>
      <c r="G6" s="1"/>
      <c r="H6" s="1" t="s">
        <v>6</v>
      </c>
      <c r="I6" s="1" t="s">
        <v>8</v>
      </c>
      <c r="J6" s="1" t="s">
        <v>7</v>
      </c>
      <c r="K6" s="1"/>
      <c r="L6" s="1"/>
      <c r="P6" t="s">
        <v>1</v>
      </c>
      <c r="Q6" t="s">
        <v>0</v>
      </c>
    </row>
    <row r="7" spans="6:19" x14ac:dyDescent="0.2">
      <c r="F7" s="1"/>
      <c r="G7" s="1"/>
      <c r="H7" s="2">
        <f>C7</f>
        <v>0</v>
      </c>
      <c r="I7" s="2">
        <f>I1</f>
        <v>0</v>
      </c>
      <c r="J7" s="2">
        <f>J3</f>
        <v>0</v>
      </c>
      <c r="K7" s="1"/>
      <c r="L7" s="1"/>
      <c r="P7" s="2">
        <v>1</v>
      </c>
      <c r="Q7" s="2">
        <v>0</v>
      </c>
    </row>
    <row r="8" spans="6:19" x14ac:dyDescent="0.2">
      <c r="F8" s="1"/>
      <c r="G8" s="1"/>
      <c r="H8" s="1" t="b">
        <f>IF(H7,TRUE,FALSE)</f>
        <v>0</v>
      </c>
      <c r="I8" s="1" t="b">
        <f>IF(I7,TRUE,FALSE)</f>
        <v>0</v>
      </c>
      <c r="J8" s="1" t="b">
        <f>IF(J7,TRUE,FALSE)</f>
        <v>0</v>
      </c>
      <c r="K8" s="1"/>
      <c r="L8" s="1"/>
      <c r="P8" s="1" t="b">
        <f>IF(P7,TRUE,FALSE)</f>
        <v>1</v>
      </c>
      <c r="Q8" s="1" t="b">
        <f>IF(Q7,TRUE,FALSE)</f>
        <v>0</v>
      </c>
    </row>
    <row r="9" spans="6:19" x14ac:dyDescent="0.2">
      <c r="F9" s="1"/>
      <c r="G9" s="9"/>
      <c r="H9" s="10"/>
      <c r="I9" s="10"/>
      <c r="J9" s="10"/>
      <c r="K9" s="11"/>
      <c r="L9" s="1"/>
      <c r="O9" s="1" t="s">
        <v>28</v>
      </c>
      <c r="P9" s="28"/>
      <c r="Q9" s="29"/>
      <c r="R9" s="30"/>
      <c r="S9" s="1" t="s">
        <v>25</v>
      </c>
    </row>
    <row r="10" spans="6:19" x14ac:dyDescent="0.2">
      <c r="F10" s="1"/>
      <c r="G10" s="12"/>
      <c r="H10" s="13"/>
      <c r="I10" s="13" t="s">
        <v>10</v>
      </c>
      <c r="J10" s="13"/>
      <c r="K10" s="14"/>
      <c r="L10" s="1"/>
      <c r="O10" s="18">
        <f>IF(OR(AND(NOT(Q8),P8),AND(NOT(Q8&lt;&gt;P8),S11)),1,0)</f>
        <v>1</v>
      </c>
      <c r="P10" s="31"/>
      <c r="Q10" s="32"/>
      <c r="R10" s="33"/>
      <c r="S10" s="2">
        <v>1</v>
      </c>
    </row>
    <row r="11" spans="6:19" x14ac:dyDescent="0.2">
      <c r="F11" s="1"/>
      <c r="G11" s="12"/>
      <c r="H11" s="13"/>
      <c r="I11" s="13">
        <v>36</v>
      </c>
      <c r="J11" s="13"/>
      <c r="K11" s="14"/>
      <c r="L11" s="1"/>
      <c r="P11" s="31"/>
      <c r="Q11" s="32"/>
      <c r="R11" s="33"/>
      <c r="S11" s="1" t="b">
        <f>IF(S10,TRUE,FALSE)</f>
        <v>1</v>
      </c>
    </row>
    <row r="12" spans="6:19" x14ac:dyDescent="0.2">
      <c r="F12" s="1" t="s">
        <v>4</v>
      </c>
      <c r="G12" s="12"/>
      <c r="H12" s="13"/>
      <c r="I12" s="13"/>
      <c r="J12" s="13"/>
      <c r="K12" s="14"/>
      <c r="L12" s="1" t="s">
        <v>2</v>
      </c>
      <c r="O12" s="1" t="s">
        <v>21</v>
      </c>
      <c r="P12" s="31"/>
      <c r="Q12" s="32"/>
      <c r="R12" s="33"/>
    </row>
    <row r="13" spans="6:19" x14ac:dyDescent="0.2">
      <c r="F13" s="18">
        <f>IF(OR((AND(I7,OR((H7&lt;&gt;J7),L13))),AND((H7&lt;&gt;J7),L13)),1,0)</f>
        <v>0</v>
      </c>
      <c r="G13" s="12"/>
      <c r="H13" s="13"/>
      <c r="I13" s="13"/>
      <c r="J13" s="13"/>
      <c r="K13" s="14"/>
      <c r="L13" s="2">
        <f>P13</f>
        <v>0</v>
      </c>
      <c r="O13" s="2">
        <v>1</v>
      </c>
      <c r="P13" s="31"/>
      <c r="Q13" s="32"/>
      <c r="R13" s="33"/>
    </row>
    <row r="14" spans="6:19" x14ac:dyDescent="0.2">
      <c r="F14" s="1"/>
      <c r="G14" s="15"/>
      <c r="H14" s="16"/>
      <c r="I14" s="16"/>
      <c r="J14" s="16"/>
      <c r="K14" s="17"/>
      <c r="L14" s="1" t="b">
        <f>IF(L13,TRUE,FALSE)</f>
        <v>0</v>
      </c>
      <c r="O14" s="1" t="b">
        <f>IF(O13,TRUE,FALSE)</f>
        <v>1</v>
      </c>
      <c r="P14" s="34"/>
      <c r="Q14" s="35"/>
      <c r="R14" s="36"/>
    </row>
    <row r="15" spans="6:19" x14ac:dyDescent="0.2">
      <c r="F15" s="1"/>
      <c r="G15" s="1"/>
      <c r="H15" s="1"/>
      <c r="I15" s="18">
        <f>IF((((H8&lt;&gt;I8)&lt;&gt;J8)&lt;&gt;L14),1,0)</f>
        <v>0</v>
      </c>
      <c r="J15" s="1"/>
      <c r="K15" s="1"/>
      <c r="L15" s="1"/>
      <c r="Q15" s="18">
        <f>IF(OR(AND(NOT(O14),Q8),AND(O14,(S11&lt;&gt;(Q8&lt;&gt;P8)))),1,0)</f>
        <v>0</v>
      </c>
    </row>
    <row r="16" spans="6:19" x14ac:dyDescent="0.2">
      <c r="F16" s="1"/>
      <c r="G16" s="1"/>
      <c r="H16" s="1"/>
      <c r="I16" s="1" t="s">
        <v>9</v>
      </c>
      <c r="J16" s="1"/>
      <c r="K16" s="1"/>
      <c r="L16" s="1"/>
      <c r="Q16" s="1" t="s">
        <v>9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B2:BL60"/>
  <sheetViews>
    <sheetView zoomScale="60" zoomScaleNormal="60" workbookViewId="0">
      <selection activeCell="AV8" sqref="AV8"/>
    </sheetView>
  </sheetViews>
  <sheetFormatPr defaultRowHeight="12.75" x14ac:dyDescent="0.2"/>
  <cols>
    <col min="1" max="80" width="4.7109375" customWidth="1"/>
  </cols>
  <sheetData>
    <row r="2" spans="2:64" x14ac:dyDescent="0.2">
      <c r="B2" s="1" t="s">
        <v>0</v>
      </c>
      <c r="C2" s="1"/>
      <c r="D2" s="1"/>
      <c r="E2" s="1"/>
      <c r="F2" s="1"/>
      <c r="G2" s="1"/>
      <c r="H2" s="2">
        <v>0</v>
      </c>
      <c r="I2" s="1"/>
      <c r="J2" s="1"/>
      <c r="K2" s="1"/>
      <c r="L2" s="1"/>
      <c r="M2" s="1"/>
      <c r="N2" s="1"/>
      <c r="O2" s="1"/>
      <c r="P2" s="2">
        <v>0</v>
      </c>
      <c r="Q2" s="1"/>
      <c r="R2" s="1"/>
      <c r="S2" s="1"/>
      <c r="T2" s="1"/>
      <c r="U2" s="1"/>
      <c r="V2" s="1"/>
      <c r="W2" s="1"/>
      <c r="X2" s="2">
        <v>0</v>
      </c>
      <c r="Y2" s="1"/>
      <c r="Z2" s="1"/>
      <c r="AA2" s="1"/>
      <c r="AB2" s="1"/>
      <c r="AC2" s="1"/>
      <c r="AD2" s="1"/>
      <c r="AE2" s="1"/>
      <c r="AF2" s="2">
        <v>0</v>
      </c>
      <c r="AG2" s="1"/>
      <c r="AH2" s="1"/>
      <c r="AI2" s="1"/>
      <c r="AJ2" s="1"/>
      <c r="AK2" s="1"/>
      <c r="AL2" s="1"/>
      <c r="AM2" s="1"/>
      <c r="AN2" s="2">
        <v>1</v>
      </c>
      <c r="AO2" s="1"/>
      <c r="AP2" s="1"/>
      <c r="AQ2" s="1"/>
      <c r="AR2" s="1"/>
      <c r="AS2" s="1"/>
      <c r="AT2" s="1"/>
      <c r="AU2" s="1"/>
      <c r="AV2" s="2">
        <v>1</v>
      </c>
      <c r="AW2" s="1"/>
      <c r="AX2" s="1"/>
      <c r="AY2" s="1"/>
      <c r="AZ2" s="1"/>
      <c r="BA2" s="1"/>
      <c r="BB2" s="1"/>
      <c r="BC2" s="1"/>
      <c r="BD2" s="2">
        <v>0</v>
      </c>
      <c r="BE2" s="1"/>
      <c r="BF2" s="1"/>
      <c r="BG2" s="1"/>
      <c r="BH2" s="1"/>
      <c r="BI2" s="1"/>
      <c r="BJ2" s="1"/>
      <c r="BK2" s="1"/>
      <c r="BL2" s="1"/>
    </row>
    <row r="3" spans="2:64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2:64" x14ac:dyDescent="0.2">
      <c r="B4" s="1" t="s">
        <v>1</v>
      </c>
      <c r="C4" s="1"/>
      <c r="D4" s="1"/>
      <c r="E4" s="1"/>
      <c r="F4" s="1"/>
      <c r="G4" s="2">
        <v>0</v>
      </c>
      <c r="H4" s="1"/>
      <c r="I4" s="1"/>
      <c r="J4" s="1"/>
      <c r="K4" s="1"/>
      <c r="L4" s="1"/>
      <c r="M4" s="1"/>
      <c r="N4" s="1"/>
      <c r="O4" s="2">
        <v>0</v>
      </c>
      <c r="P4" s="1"/>
      <c r="Q4" s="1"/>
      <c r="R4" s="1"/>
      <c r="S4" s="1"/>
      <c r="T4" s="1"/>
      <c r="U4" s="1"/>
      <c r="V4" s="1"/>
      <c r="W4" s="2">
        <v>1</v>
      </c>
      <c r="X4" s="1"/>
      <c r="Y4" s="1"/>
      <c r="Z4" s="1"/>
      <c r="AA4" s="1"/>
      <c r="AB4" s="1"/>
      <c r="AC4" s="1"/>
      <c r="AD4" s="1"/>
      <c r="AE4" s="2">
        <v>1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6" spans="2:64" x14ac:dyDescent="0.2">
      <c r="G6" t="s">
        <v>1</v>
      </c>
      <c r="H6" t="s">
        <v>0</v>
      </c>
      <c r="O6" t="s">
        <v>1</v>
      </c>
      <c r="P6" t="s">
        <v>0</v>
      </c>
      <c r="W6" t="s">
        <v>1</v>
      </c>
      <c r="X6" t="s">
        <v>0</v>
      </c>
      <c r="AE6" t="s">
        <v>1</v>
      </c>
      <c r="AF6" t="s">
        <v>0</v>
      </c>
    </row>
    <row r="7" spans="2:64" x14ac:dyDescent="0.2">
      <c r="G7" s="2">
        <f>G4</f>
        <v>0</v>
      </c>
      <c r="H7" s="2">
        <f>H2</f>
        <v>0</v>
      </c>
      <c r="O7" s="2">
        <f>O4</f>
        <v>0</v>
      </c>
      <c r="P7" s="2">
        <f>P2</f>
        <v>0</v>
      </c>
      <c r="W7" s="2">
        <f>W4</f>
        <v>1</v>
      </c>
      <c r="X7" s="2">
        <f>X2</f>
        <v>0</v>
      </c>
      <c r="AE7" s="2">
        <f>AE4</f>
        <v>1</v>
      </c>
      <c r="AF7" s="2">
        <f>AF2</f>
        <v>0</v>
      </c>
    </row>
    <row r="8" spans="2:64" x14ac:dyDescent="0.2">
      <c r="G8" s="1" t="b">
        <f>IF(G7,TRUE,FALSE)</f>
        <v>0</v>
      </c>
      <c r="H8" s="1" t="b">
        <f>IF(H7,TRUE,FALSE)</f>
        <v>0</v>
      </c>
      <c r="O8" s="1" t="b">
        <f>IF(O7,TRUE,FALSE)</f>
        <v>0</v>
      </c>
      <c r="P8" s="1" t="b">
        <f>IF(P7,TRUE,FALSE)</f>
        <v>0</v>
      </c>
      <c r="W8" s="1" t="b">
        <f>IF(W7,TRUE,FALSE)</f>
        <v>1</v>
      </c>
      <c r="X8" s="1" t="b">
        <f>IF(X7,TRUE,FALSE)</f>
        <v>0</v>
      </c>
      <c r="AE8" s="1" t="b">
        <f>IF(AE7,TRUE,FALSE)</f>
        <v>1</v>
      </c>
      <c r="AF8" s="1" t="b">
        <f>IF(AF7,TRUE,FALSE)</f>
        <v>0</v>
      </c>
    </row>
    <row r="9" spans="2:64" x14ac:dyDescent="0.2">
      <c r="F9" s="1" t="s">
        <v>28</v>
      </c>
      <c r="G9" s="28"/>
      <c r="H9" s="29"/>
      <c r="I9" s="30"/>
      <c r="J9" s="1" t="s">
        <v>25</v>
      </c>
      <c r="N9" s="1" t="s">
        <v>28</v>
      </c>
      <c r="O9" s="28"/>
      <c r="P9" s="29"/>
      <c r="Q9" s="30"/>
      <c r="R9" s="1" t="s">
        <v>25</v>
      </c>
      <c r="V9" s="1" t="s">
        <v>28</v>
      </c>
      <c r="W9" s="28"/>
      <c r="X9" s="29"/>
      <c r="Y9" s="30"/>
      <c r="Z9" s="1" t="s">
        <v>25</v>
      </c>
      <c r="AD9" s="1" t="s">
        <v>28</v>
      </c>
      <c r="AE9" s="28"/>
      <c r="AF9" s="29"/>
      <c r="AG9" s="30"/>
      <c r="AH9" s="1" t="s">
        <v>25</v>
      </c>
    </row>
    <row r="10" spans="2:64" x14ac:dyDescent="0.2">
      <c r="F10" s="18">
        <f>IF(OR(AND(NOT(H8),G8),AND(NOT(H8&lt;&gt;G8),J11)),1,0)</f>
        <v>1</v>
      </c>
      <c r="G10" s="31"/>
      <c r="H10" s="32"/>
      <c r="I10" s="33"/>
      <c r="J10" s="2">
        <f>N10</f>
        <v>1</v>
      </c>
      <c r="N10" s="18">
        <f>IF(OR(AND(NOT(P8),O8),AND(NOT(P8&lt;&gt;O8),R11)),1,0)</f>
        <v>1</v>
      </c>
      <c r="O10" s="31"/>
      <c r="P10" s="32"/>
      <c r="Q10" s="33"/>
      <c r="R10" s="2">
        <f>V10</f>
        <v>1</v>
      </c>
      <c r="V10" s="18">
        <f>IF(OR(AND(NOT(X8),W8),AND(NOT(X8&lt;&gt;W8),Z11)),1,0)</f>
        <v>1</v>
      </c>
      <c r="W10" s="31"/>
      <c r="X10" s="32"/>
      <c r="Y10" s="33"/>
      <c r="Z10" s="2">
        <f>AD10</f>
        <v>1</v>
      </c>
      <c r="AD10" s="18">
        <f>IF(OR(AND(NOT(AF8),AE8),AND(NOT(AF8&lt;&gt;AE8),AH11)),1,0)</f>
        <v>1</v>
      </c>
      <c r="AE10" s="31"/>
      <c r="AF10" s="32"/>
      <c r="AG10" s="33"/>
      <c r="AH10" s="2">
        <v>0</v>
      </c>
    </row>
    <row r="11" spans="2:64" x14ac:dyDescent="0.2">
      <c r="G11" s="31"/>
      <c r="H11" s="13" t="s">
        <v>45</v>
      </c>
      <c r="I11" s="33"/>
      <c r="J11" s="1" t="b">
        <f>IF(J10,TRUE,FALSE)</f>
        <v>1</v>
      </c>
      <c r="O11" s="31"/>
      <c r="P11" s="13" t="s">
        <v>44</v>
      </c>
      <c r="Q11" s="33"/>
      <c r="R11" s="1" t="b">
        <f>IF(R10,TRUE,FALSE)</f>
        <v>1</v>
      </c>
      <c r="W11" s="31"/>
      <c r="X11" s="13" t="s">
        <v>43</v>
      </c>
      <c r="Y11" s="33"/>
      <c r="Z11" s="1" t="b">
        <f>IF(Z10,TRUE,FALSE)</f>
        <v>1</v>
      </c>
      <c r="AE11" s="31"/>
      <c r="AF11" s="13" t="s">
        <v>42</v>
      </c>
      <c r="AG11" s="33"/>
      <c r="AH11" s="1" t="b">
        <f>IF(AH10,TRUE,FALSE)</f>
        <v>0</v>
      </c>
    </row>
    <row r="12" spans="2:64" x14ac:dyDescent="0.2">
      <c r="F12" s="1" t="s">
        <v>21</v>
      </c>
      <c r="G12" s="31"/>
      <c r="H12" s="32"/>
      <c r="I12" s="33"/>
      <c r="N12" s="1" t="s">
        <v>21</v>
      </c>
      <c r="O12" s="31"/>
      <c r="P12" s="32"/>
      <c r="Q12" s="33"/>
      <c r="V12" s="1" t="s">
        <v>21</v>
      </c>
      <c r="W12" s="31"/>
      <c r="X12" s="32"/>
      <c r="Y12" s="33"/>
      <c r="AD12" s="1" t="s">
        <v>21</v>
      </c>
      <c r="AE12" s="31"/>
      <c r="AF12" s="32"/>
      <c r="AG12" s="33"/>
    </row>
    <row r="13" spans="2:64" x14ac:dyDescent="0.2">
      <c r="F13" s="2">
        <f>F10</f>
        <v>1</v>
      </c>
      <c r="G13" s="31"/>
      <c r="H13" s="32"/>
      <c r="I13" s="33"/>
      <c r="N13" s="2">
        <f>F10</f>
        <v>1</v>
      </c>
      <c r="O13" s="31"/>
      <c r="P13" s="32"/>
      <c r="Q13" s="33"/>
      <c r="V13" s="2">
        <f>F10</f>
        <v>1</v>
      </c>
      <c r="W13" s="31"/>
      <c r="X13" s="32"/>
      <c r="Y13" s="33"/>
      <c r="AD13" s="2">
        <f>F10</f>
        <v>1</v>
      </c>
      <c r="AE13" s="31"/>
      <c r="AF13" s="32"/>
      <c r="AG13" s="33"/>
    </row>
    <row r="14" spans="2:64" x14ac:dyDescent="0.2">
      <c r="F14" s="1" t="b">
        <f>IF(F13,TRUE,FALSE)</f>
        <v>1</v>
      </c>
      <c r="G14" s="34"/>
      <c r="H14" s="35"/>
      <c r="I14" s="36"/>
      <c r="N14" s="1" t="b">
        <f>IF(N13,TRUE,FALSE)</f>
        <v>1</v>
      </c>
      <c r="O14" s="34"/>
      <c r="P14" s="35"/>
      <c r="Q14" s="36"/>
      <c r="V14" s="1" t="b">
        <f>IF(V13,TRUE,FALSE)</f>
        <v>1</v>
      </c>
      <c r="W14" s="34"/>
      <c r="X14" s="35"/>
      <c r="Y14" s="36"/>
      <c r="AD14" s="1" t="b">
        <f>IF(AD13,TRUE,FALSE)</f>
        <v>1</v>
      </c>
      <c r="AE14" s="34"/>
      <c r="AF14" s="35"/>
      <c r="AG14" s="36"/>
    </row>
    <row r="15" spans="2:64" x14ac:dyDescent="0.2">
      <c r="H15" s="18">
        <f>IF(OR(AND(NOT(F14),H8),AND(F14,(J11&lt;&gt;(H8&lt;&gt;G8)))),1,0)</f>
        <v>1</v>
      </c>
      <c r="P15" s="18">
        <f>IF(OR(AND(NOT(N14),P8),AND(N14,(R11&lt;&gt;(P8&lt;&gt;O8)))),1,0)</f>
        <v>1</v>
      </c>
      <c r="X15" s="18">
        <f>IF(OR(AND(NOT(V14),X8),AND(V14,(Z11&lt;&gt;(X8&lt;&gt;W8)))),1,0)</f>
        <v>0</v>
      </c>
      <c r="AF15" s="18">
        <f>IF(OR(AND(NOT(AD14),AF8),AND(AD14,(AH11&lt;&gt;(AF8&lt;&gt;AE8)))),1,0)</f>
        <v>1</v>
      </c>
    </row>
    <row r="16" spans="2:64" x14ac:dyDescent="0.2">
      <c r="H16" s="1" t="s">
        <v>9</v>
      </c>
      <c r="P16" s="1" t="s">
        <v>9</v>
      </c>
      <c r="X16" s="1" t="s">
        <v>9</v>
      </c>
      <c r="AF16" s="1" t="s">
        <v>9</v>
      </c>
    </row>
    <row r="18" spans="5:48" x14ac:dyDescent="0.2">
      <c r="E18" s="1" t="s">
        <v>16</v>
      </c>
      <c r="F18" s="2">
        <f>F10</f>
        <v>1</v>
      </c>
      <c r="G18" s="1" t="b">
        <f>IF(F18,TRUE,FALSE)</f>
        <v>1</v>
      </c>
      <c r="O18" t="s">
        <v>1</v>
      </c>
      <c r="P18" t="s">
        <v>0</v>
      </c>
      <c r="W18" t="s">
        <v>1</v>
      </c>
      <c r="X18" t="s">
        <v>0</v>
      </c>
      <c r="AE18" t="s">
        <v>1</v>
      </c>
      <c r="AF18" t="s">
        <v>0</v>
      </c>
      <c r="AM18" t="s">
        <v>1</v>
      </c>
      <c r="AN18" t="s">
        <v>0</v>
      </c>
    </row>
    <row r="19" spans="5:48" x14ac:dyDescent="0.2">
      <c r="E19" s="23"/>
      <c r="F19" s="24" t="s">
        <v>14</v>
      </c>
      <c r="G19" s="25"/>
      <c r="O19" s="2">
        <f>G4</f>
        <v>0</v>
      </c>
      <c r="P19" s="2">
        <f>P15</f>
        <v>1</v>
      </c>
      <c r="W19" s="2">
        <f>O4</f>
        <v>0</v>
      </c>
      <c r="X19" s="2">
        <f>X15</f>
        <v>0</v>
      </c>
      <c r="AE19" s="2">
        <f>W4</f>
        <v>1</v>
      </c>
      <c r="AF19" s="2">
        <f>AF15</f>
        <v>1</v>
      </c>
      <c r="AM19" s="2">
        <f>AE7</f>
        <v>1</v>
      </c>
      <c r="AN19" s="2">
        <f>AN2</f>
        <v>1</v>
      </c>
    </row>
    <row r="20" spans="5:48" x14ac:dyDescent="0.2">
      <c r="E20" s="1" t="s">
        <v>15</v>
      </c>
      <c r="F20" s="18">
        <f>IF(NOT(G18),1,0)</f>
        <v>0</v>
      </c>
      <c r="G20" s="1"/>
      <c r="O20" s="1" t="b">
        <f>IF(O19,TRUE,FALSE)</f>
        <v>0</v>
      </c>
      <c r="P20" s="1" t="b">
        <f>IF(P19,TRUE,FALSE)</f>
        <v>1</v>
      </c>
      <c r="W20" s="1" t="b">
        <f>IF(W19,TRUE,FALSE)</f>
        <v>0</v>
      </c>
      <c r="X20" s="1" t="b">
        <f>IF(X19,TRUE,FALSE)</f>
        <v>0</v>
      </c>
      <c r="AE20" s="1" t="b">
        <f>IF(AE19,TRUE,FALSE)</f>
        <v>1</v>
      </c>
      <c r="AF20" s="1" t="b">
        <f>IF(AF19,TRUE,FALSE)</f>
        <v>1</v>
      </c>
      <c r="AM20" s="1" t="b">
        <f>IF(AM19,TRUE,FALSE)</f>
        <v>1</v>
      </c>
      <c r="AN20" s="1" t="b">
        <f>IF(AN19,TRUE,FALSE)</f>
        <v>1</v>
      </c>
    </row>
    <row r="21" spans="5:48" x14ac:dyDescent="0.2">
      <c r="N21" s="1" t="s">
        <v>28</v>
      </c>
      <c r="O21" s="28"/>
      <c r="P21" s="29"/>
      <c r="Q21" s="30"/>
      <c r="R21" s="1" t="s">
        <v>25</v>
      </c>
      <c r="V21" s="1" t="s">
        <v>28</v>
      </c>
      <c r="W21" s="28"/>
      <c r="X21" s="29"/>
      <c r="Y21" s="30"/>
      <c r="Z21" s="1" t="s">
        <v>25</v>
      </c>
      <c r="AD21" s="1" t="s">
        <v>28</v>
      </c>
      <c r="AE21" s="28"/>
      <c r="AF21" s="29"/>
      <c r="AG21" s="30"/>
      <c r="AH21" s="1" t="s">
        <v>25</v>
      </c>
      <c r="AL21" s="1" t="s">
        <v>28</v>
      </c>
      <c r="AM21" s="28"/>
      <c r="AN21" s="29"/>
      <c r="AO21" s="30"/>
      <c r="AP21" s="1" t="s">
        <v>25</v>
      </c>
    </row>
    <row r="22" spans="5:48" x14ac:dyDescent="0.2">
      <c r="N22" s="18">
        <f>IF(OR(AND(NOT(P20),O20),AND(NOT(P20&lt;&gt;O20),R23)),1,0)</f>
        <v>0</v>
      </c>
      <c r="O22" s="31"/>
      <c r="P22" s="32"/>
      <c r="Q22" s="33"/>
      <c r="R22" s="2">
        <f>V22</f>
        <v>0</v>
      </c>
      <c r="V22" s="18">
        <f>IF(OR(AND(NOT(X20),W20),AND(NOT(X20&lt;&gt;W20),Z23)),1,0)</f>
        <v>0</v>
      </c>
      <c r="W22" s="31"/>
      <c r="X22" s="32"/>
      <c r="Y22" s="33"/>
      <c r="Z22" s="2">
        <f>AD22</f>
        <v>0</v>
      </c>
      <c r="AD22" s="18">
        <f>IF(OR(AND(NOT(AF20),AE20),AND(NOT(AF20&lt;&gt;AE20),AH23)),1,0)</f>
        <v>0</v>
      </c>
      <c r="AE22" s="31"/>
      <c r="AF22" s="32"/>
      <c r="AG22" s="33"/>
      <c r="AH22" s="2">
        <f>AL22</f>
        <v>0</v>
      </c>
      <c r="AL22" s="18">
        <f>IF(OR(AND(NOT(AN20),AM20),AND(NOT(AN20&lt;&gt;AM20),AP23)),1,0)</f>
        <v>0</v>
      </c>
      <c r="AM22" s="31"/>
      <c r="AN22" s="32"/>
      <c r="AO22" s="33"/>
      <c r="AP22" s="2">
        <v>0</v>
      </c>
    </row>
    <row r="23" spans="5:48" x14ac:dyDescent="0.2">
      <c r="O23" s="31"/>
      <c r="P23" s="13" t="s">
        <v>48</v>
      </c>
      <c r="Q23" s="33"/>
      <c r="R23" s="1" t="b">
        <f>IF(R22,TRUE,FALSE)</f>
        <v>0</v>
      </c>
      <c r="W23" s="31"/>
      <c r="X23" s="13" t="s">
        <v>47</v>
      </c>
      <c r="Y23" s="33"/>
      <c r="Z23" s="1" t="b">
        <f>IF(Z22,TRUE,FALSE)</f>
        <v>0</v>
      </c>
      <c r="AE23" s="31"/>
      <c r="AF23" s="13" t="s">
        <v>46</v>
      </c>
      <c r="AG23" s="33"/>
      <c r="AH23" s="1" t="b">
        <f>IF(AH22,TRUE,FALSE)</f>
        <v>0</v>
      </c>
      <c r="AM23" s="31"/>
      <c r="AN23" s="13" t="s">
        <v>41</v>
      </c>
      <c r="AO23" s="33"/>
      <c r="AP23" s="1" t="b">
        <f>IF(AP22,TRUE,FALSE)</f>
        <v>0</v>
      </c>
    </row>
    <row r="24" spans="5:48" x14ac:dyDescent="0.2">
      <c r="N24" s="1" t="s">
        <v>21</v>
      </c>
      <c r="O24" s="31"/>
      <c r="P24" s="32"/>
      <c r="Q24" s="33"/>
      <c r="V24" s="1" t="s">
        <v>21</v>
      </c>
      <c r="W24" s="31"/>
      <c r="X24" s="32"/>
      <c r="Y24" s="33"/>
      <c r="AD24" s="1" t="s">
        <v>21</v>
      </c>
      <c r="AE24" s="31"/>
      <c r="AF24" s="32"/>
      <c r="AG24" s="33"/>
      <c r="AL24" s="1" t="s">
        <v>21</v>
      </c>
      <c r="AM24" s="31"/>
      <c r="AN24" s="32"/>
      <c r="AO24" s="33"/>
    </row>
    <row r="25" spans="5:48" x14ac:dyDescent="0.2">
      <c r="N25" s="2">
        <f>N22</f>
        <v>0</v>
      </c>
      <c r="O25" s="31"/>
      <c r="P25" s="32"/>
      <c r="Q25" s="33"/>
      <c r="V25" s="2">
        <f>N22</f>
        <v>0</v>
      </c>
      <c r="W25" s="31"/>
      <c r="X25" s="32"/>
      <c r="Y25" s="33"/>
      <c r="AD25" s="2">
        <f>N22</f>
        <v>0</v>
      </c>
      <c r="AE25" s="31"/>
      <c r="AF25" s="32"/>
      <c r="AG25" s="33"/>
      <c r="AL25" s="2">
        <f>N22</f>
        <v>0</v>
      </c>
      <c r="AM25" s="31"/>
      <c r="AN25" s="32"/>
      <c r="AO25" s="33"/>
    </row>
    <row r="26" spans="5:48" x14ac:dyDescent="0.2">
      <c r="N26" s="1" t="b">
        <f>IF(N25,TRUE,FALSE)</f>
        <v>0</v>
      </c>
      <c r="O26" s="34"/>
      <c r="P26" s="35"/>
      <c r="Q26" s="36"/>
      <c r="V26" s="1" t="b">
        <f>IF(V25,TRUE,FALSE)</f>
        <v>0</v>
      </c>
      <c r="W26" s="34"/>
      <c r="X26" s="35"/>
      <c r="Y26" s="36"/>
      <c r="AD26" s="1" t="b">
        <f>IF(AD25,TRUE,FALSE)</f>
        <v>0</v>
      </c>
      <c r="AE26" s="34"/>
      <c r="AF26" s="35"/>
      <c r="AG26" s="36"/>
      <c r="AL26" s="1" t="b">
        <f>IF(AL25,TRUE,FALSE)</f>
        <v>0</v>
      </c>
      <c r="AM26" s="34"/>
      <c r="AN26" s="35"/>
      <c r="AO26" s="36"/>
    </row>
    <row r="27" spans="5:48" x14ac:dyDescent="0.2">
      <c r="P27" s="18">
        <f>IF(OR(AND(NOT(N26),P20),AND(N26,(R23&lt;&gt;(P20&lt;&gt;O20)))),1,0)</f>
        <v>1</v>
      </c>
      <c r="X27" s="18">
        <f>IF(OR(AND(NOT(V26),X20),AND(V26,(Z23&lt;&gt;(X20&lt;&gt;W20)))),1,0)</f>
        <v>0</v>
      </c>
      <c r="AF27" s="18">
        <f>IF(OR(AND(NOT(AD26),AF20),AND(AD26,(AH23&lt;&gt;(AF20&lt;&gt;AE20)))),1,0)</f>
        <v>1</v>
      </c>
      <c r="AN27" s="18">
        <f>IF(OR(AND(NOT(AL26),AN20),AND(AL26,(AP23&lt;&gt;(AN20&lt;&gt;AM20)))),1,0)</f>
        <v>1</v>
      </c>
    </row>
    <row r="28" spans="5:48" x14ac:dyDescent="0.2">
      <c r="P28" s="1" t="s">
        <v>9</v>
      </c>
      <c r="X28" s="1" t="s">
        <v>9</v>
      </c>
      <c r="AF28" s="1" t="s">
        <v>9</v>
      </c>
      <c r="AN28" s="1" t="s">
        <v>9</v>
      </c>
    </row>
    <row r="30" spans="5:48" x14ac:dyDescent="0.2">
      <c r="M30" s="1" t="s">
        <v>16</v>
      </c>
      <c r="N30" s="2">
        <f>N22</f>
        <v>0</v>
      </c>
      <c r="O30" s="1" t="b">
        <f>IF(N30,TRUE,FALSE)</f>
        <v>0</v>
      </c>
      <c r="W30" t="s">
        <v>1</v>
      </c>
      <c r="X30" t="s">
        <v>0</v>
      </c>
      <c r="AE30" t="s">
        <v>1</v>
      </c>
      <c r="AF30" t="s">
        <v>0</v>
      </c>
      <c r="AM30" t="s">
        <v>1</v>
      </c>
      <c r="AN30" t="s">
        <v>0</v>
      </c>
      <c r="AU30" t="s">
        <v>1</v>
      </c>
      <c r="AV30" t="s">
        <v>0</v>
      </c>
    </row>
    <row r="31" spans="5:48" x14ac:dyDescent="0.2">
      <c r="M31" s="23"/>
      <c r="N31" s="24" t="s">
        <v>38</v>
      </c>
      <c r="O31" s="25"/>
      <c r="W31" s="2">
        <f>O19</f>
        <v>0</v>
      </c>
      <c r="X31" s="2">
        <f>X27</f>
        <v>0</v>
      </c>
      <c r="AE31" s="2">
        <f>W19</f>
        <v>0</v>
      </c>
      <c r="AF31" s="2">
        <f>AF27</f>
        <v>1</v>
      </c>
      <c r="AM31" s="2">
        <f>AE19</f>
        <v>1</v>
      </c>
      <c r="AN31" s="2">
        <f>AN27</f>
        <v>1</v>
      </c>
      <c r="AU31" s="2">
        <f>AM19</f>
        <v>1</v>
      </c>
      <c r="AV31" s="2">
        <f>AV2</f>
        <v>1</v>
      </c>
    </row>
    <row r="32" spans="5:48" x14ac:dyDescent="0.2">
      <c r="M32" s="1" t="s">
        <v>15</v>
      </c>
      <c r="N32" s="18">
        <f>IF(NOT(O30),1,0)</f>
        <v>1</v>
      </c>
      <c r="O32" s="1"/>
      <c r="W32" s="1" t="b">
        <f>IF(W31,TRUE,FALSE)</f>
        <v>0</v>
      </c>
      <c r="X32" s="1" t="b">
        <f>IF(X31,TRUE,FALSE)</f>
        <v>0</v>
      </c>
      <c r="AE32" s="1" t="b">
        <f>IF(AE31,TRUE,FALSE)</f>
        <v>0</v>
      </c>
      <c r="AF32" s="1" t="b">
        <f>IF(AF31,TRUE,FALSE)</f>
        <v>1</v>
      </c>
      <c r="AM32" s="1" t="b">
        <f>IF(AM31,TRUE,FALSE)</f>
        <v>1</v>
      </c>
      <c r="AN32" s="1" t="b">
        <f>IF(AN31,TRUE,FALSE)</f>
        <v>1</v>
      </c>
      <c r="AU32" s="1" t="b">
        <f>IF(AU31,TRUE,FALSE)</f>
        <v>1</v>
      </c>
      <c r="AV32" s="1" t="b">
        <f>IF(AV31,TRUE,FALSE)</f>
        <v>1</v>
      </c>
    </row>
    <row r="33" spans="21:58" x14ac:dyDescent="0.2">
      <c r="V33" s="1" t="s">
        <v>28</v>
      </c>
      <c r="W33" s="28"/>
      <c r="X33" s="29"/>
      <c r="Y33" s="30"/>
      <c r="Z33" s="1" t="s">
        <v>25</v>
      </c>
      <c r="AD33" s="1" t="s">
        <v>28</v>
      </c>
      <c r="AE33" s="28"/>
      <c r="AF33" s="29"/>
      <c r="AG33" s="30"/>
      <c r="AH33" s="1" t="s">
        <v>25</v>
      </c>
      <c r="AL33" s="1" t="s">
        <v>28</v>
      </c>
      <c r="AM33" s="28"/>
      <c r="AN33" s="29"/>
      <c r="AO33" s="30"/>
      <c r="AP33" s="1" t="s">
        <v>25</v>
      </c>
      <c r="AT33" s="1" t="s">
        <v>28</v>
      </c>
      <c r="AU33" s="28"/>
      <c r="AV33" s="29"/>
      <c r="AW33" s="30"/>
      <c r="AX33" s="1" t="s">
        <v>25</v>
      </c>
    </row>
    <row r="34" spans="21:58" x14ac:dyDescent="0.2">
      <c r="V34" s="18">
        <f>IF(OR(AND(NOT(X32),W32),AND(NOT(X32&lt;&gt;W32),Z35)),1,0)</f>
        <v>0</v>
      </c>
      <c r="W34" s="31"/>
      <c r="X34" s="32"/>
      <c r="Y34" s="33"/>
      <c r="Z34" s="2">
        <f>AD34</f>
        <v>0</v>
      </c>
      <c r="AD34" s="18">
        <f>IF(OR(AND(NOT(AF32),AE32),AND(NOT(AF32&lt;&gt;AE32),AH35)),1,0)</f>
        <v>0</v>
      </c>
      <c r="AE34" s="31"/>
      <c r="AF34" s="32"/>
      <c r="AG34" s="33"/>
      <c r="AH34" s="2">
        <f>AL34</f>
        <v>0</v>
      </c>
      <c r="AL34" s="18">
        <f>IF(OR(AND(NOT(AN32),AM32),AND(NOT(AN32&lt;&gt;AM32),AP35)),1,0)</f>
        <v>0</v>
      </c>
      <c r="AM34" s="31"/>
      <c r="AN34" s="32"/>
      <c r="AO34" s="33"/>
      <c r="AP34" s="2">
        <f>AT34</f>
        <v>0</v>
      </c>
      <c r="AT34" s="18">
        <f>IF(OR(AND(NOT(AV32),AU32),AND(NOT(AV32&lt;&gt;AU32),AX35)),1,0)</f>
        <v>0</v>
      </c>
      <c r="AU34" s="31"/>
      <c r="AV34" s="32"/>
      <c r="AW34" s="33"/>
      <c r="AX34" s="2">
        <v>0</v>
      </c>
    </row>
    <row r="35" spans="21:58" x14ac:dyDescent="0.2">
      <c r="W35" s="31"/>
      <c r="X35" s="13" t="s">
        <v>51</v>
      </c>
      <c r="Y35" s="33"/>
      <c r="Z35" s="1" t="b">
        <f>IF(Z34,TRUE,FALSE)</f>
        <v>0</v>
      </c>
      <c r="AE35" s="31"/>
      <c r="AF35" s="13" t="s">
        <v>50</v>
      </c>
      <c r="AG35" s="33"/>
      <c r="AH35" s="1" t="b">
        <f>IF(AH34,TRUE,FALSE)</f>
        <v>0</v>
      </c>
      <c r="AM35" s="31"/>
      <c r="AN35" s="13" t="s">
        <v>49</v>
      </c>
      <c r="AO35" s="33"/>
      <c r="AP35" s="1" t="b">
        <f>IF(AP34,TRUE,FALSE)</f>
        <v>0</v>
      </c>
      <c r="AU35" s="31"/>
      <c r="AV35" s="13" t="s">
        <v>40</v>
      </c>
      <c r="AW35" s="33"/>
      <c r="AX35" s="1" t="b">
        <f>IF(AX34,TRUE,FALSE)</f>
        <v>0</v>
      </c>
    </row>
    <row r="36" spans="21:58" x14ac:dyDescent="0.2">
      <c r="V36" s="1" t="s">
        <v>21</v>
      </c>
      <c r="W36" s="31"/>
      <c r="X36" s="32"/>
      <c r="Y36" s="33"/>
      <c r="AD36" s="1" t="s">
        <v>21</v>
      </c>
      <c r="AE36" s="31"/>
      <c r="AF36" s="32"/>
      <c r="AG36" s="33"/>
      <c r="AL36" s="1" t="s">
        <v>21</v>
      </c>
      <c r="AM36" s="31"/>
      <c r="AN36" s="32"/>
      <c r="AO36" s="33"/>
      <c r="AT36" s="1" t="s">
        <v>21</v>
      </c>
      <c r="AU36" s="31"/>
      <c r="AV36" s="32"/>
      <c r="AW36" s="33"/>
    </row>
    <row r="37" spans="21:58" x14ac:dyDescent="0.2">
      <c r="V37" s="2">
        <f>V34</f>
        <v>0</v>
      </c>
      <c r="W37" s="31"/>
      <c r="X37" s="32"/>
      <c r="Y37" s="33"/>
      <c r="AD37" s="2">
        <f>V34</f>
        <v>0</v>
      </c>
      <c r="AE37" s="31"/>
      <c r="AF37" s="32"/>
      <c r="AG37" s="33"/>
      <c r="AL37" s="2">
        <f>V34</f>
        <v>0</v>
      </c>
      <c r="AM37" s="31"/>
      <c r="AN37" s="32"/>
      <c r="AO37" s="33"/>
      <c r="AT37" s="2">
        <f>V34</f>
        <v>0</v>
      </c>
      <c r="AU37" s="31"/>
      <c r="AV37" s="32"/>
      <c r="AW37" s="33"/>
    </row>
    <row r="38" spans="21:58" x14ac:dyDescent="0.2">
      <c r="V38" s="1" t="b">
        <f>IF(V37,TRUE,FALSE)</f>
        <v>0</v>
      </c>
      <c r="W38" s="34"/>
      <c r="X38" s="35"/>
      <c r="Y38" s="36"/>
      <c r="AD38" s="1" t="b">
        <f>IF(AD37,TRUE,FALSE)</f>
        <v>0</v>
      </c>
      <c r="AE38" s="34"/>
      <c r="AF38" s="35"/>
      <c r="AG38" s="36"/>
      <c r="AL38" s="1" t="b">
        <f>IF(AL37,TRUE,FALSE)</f>
        <v>0</v>
      </c>
      <c r="AM38" s="34"/>
      <c r="AN38" s="35"/>
      <c r="AO38" s="36"/>
      <c r="AT38" s="1" t="b">
        <f>IF(AT37,TRUE,FALSE)</f>
        <v>0</v>
      </c>
      <c r="AU38" s="34"/>
      <c r="AV38" s="35"/>
      <c r="AW38" s="36"/>
    </row>
    <row r="39" spans="21:58" x14ac:dyDescent="0.2">
      <c r="X39" s="18">
        <f>IF(OR(AND(NOT(V38),X32),AND(V38,(Z35&lt;&gt;(X32&lt;&gt;W32)))),1,0)</f>
        <v>0</v>
      </c>
      <c r="AF39" s="18">
        <f>IF(OR(AND(NOT(AD38),AF32),AND(AD38,(AH35&lt;&gt;(AF32&lt;&gt;AE32)))),1,0)</f>
        <v>1</v>
      </c>
      <c r="AN39" s="18">
        <f>IF(OR(AND(NOT(AL38),AN32),AND(AL38,(AP35&lt;&gt;(AN32&lt;&gt;AM32)))),1,0)</f>
        <v>1</v>
      </c>
      <c r="AV39" s="18">
        <f>IF(OR(AND(NOT(AT38),AV32),AND(AT38,(AX35&lt;&gt;(AV32&lt;&gt;AU32)))),1,0)</f>
        <v>1</v>
      </c>
    </row>
    <row r="40" spans="21:58" x14ac:dyDescent="0.2">
      <c r="X40" s="1" t="s">
        <v>9</v>
      </c>
      <c r="AF40" s="1" t="s">
        <v>9</v>
      </c>
      <c r="AN40" s="1" t="s">
        <v>9</v>
      </c>
      <c r="AV40" s="1" t="s">
        <v>9</v>
      </c>
    </row>
    <row r="42" spans="21:58" x14ac:dyDescent="0.2">
      <c r="U42" s="1" t="s">
        <v>16</v>
      </c>
      <c r="V42" s="2">
        <f>V34</f>
        <v>0</v>
      </c>
      <c r="W42" s="1" t="b">
        <f>IF(V42,TRUE,FALSE)</f>
        <v>0</v>
      </c>
      <c r="AE42" t="s">
        <v>1</v>
      </c>
      <c r="AF42" t="s">
        <v>0</v>
      </c>
      <c r="AM42" t="s">
        <v>1</v>
      </c>
      <c r="AN42" t="s">
        <v>0</v>
      </c>
      <c r="AU42" t="s">
        <v>1</v>
      </c>
      <c r="AV42" t="s">
        <v>0</v>
      </c>
      <c r="BC42" t="s">
        <v>1</v>
      </c>
      <c r="BD42" t="s">
        <v>0</v>
      </c>
    </row>
    <row r="43" spans="21:58" x14ac:dyDescent="0.2">
      <c r="U43" s="23"/>
      <c r="V43" s="24" t="s">
        <v>37</v>
      </c>
      <c r="W43" s="25"/>
      <c r="AE43" s="2">
        <f>W31</f>
        <v>0</v>
      </c>
      <c r="AF43" s="2">
        <f>AF39</f>
        <v>1</v>
      </c>
      <c r="AM43" s="2">
        <f>AE31</f>
        <v>0</v>
      </c>
      <c r="AN43" s="2">
        <f>AN39</f>
        <v>1</v>
      </c>
      <c r="AU43" s="2">
        <f>AM31</f>
        <v>1</v>
      </c>
      <c r="AV43" s="2">
        <f>AV39</f>
        <v>1</v>
      </c>
      <c r="BC43" s="2">
        <f>AU31</f>
        <v>1</v>
      </c>
      <c r="BD43" s="2">
        <f>BD2</f>
        <v>0</v>
      </c>
    </row>
    <row r="44" spans="21:58" x14ac:dyDescent="0.2">
      <c r="U44" s="1" t="s">
        <v>15</v>
      </c>
      <c r="V44" s="18">
        <f>IF(NOT(W42),1,0)</f>
        <v>1</v>
      </c>
      <c r="W44" s="1"/>
      <c r="AE44" s="1" t="b">
        <f>IF(AE43,TRUE,FALSE)</f>
        <v>0</v>
      </c>
      <c r="AF44" s="1" t="b">
        <f>IF(AF43,TRUE,FALSE)</f>
        <v>1</v>
      </c>
      <c r="AM44" s="1" t="b">
        <f>IF(AM43,TRUE,FALSE)</f>
        <v>0</v>
      </c>
      <c r="AN44" s="1" t="b">
        <f>IF(AN43,TRUE,FALSE)</f>
        <v>1</v>
      </c>
      <c r="AU44" s="1" t="b">
        <f>IF(AU43,TRUE,FALSE)</f>
        <v>1</v>
      </c>
      <c r="AV44" s="1" t="b">
        <f>IF(AV43,TRUE,FALSE)</f>
        <v>1</v>
      </c>
      <c r="BC44" s="1" t="b">
        <f>IF(BC43,TRUE,FALSE)</f>
        <v>1</v>
      </c>
      <c r="BD44" s="1" t="b">
        <f>IF(BD43,TRUE,FALSE)</f>
        <v>0</v>
      </c>
    </row>
    <row r="45" spans="21:58" x14ac:dyDescent="0.2">
      <c r="AD45" s="1" t="s">
        <v>28</v>
      </c>
      <c r="AE45" s="28"/>
      <c r="AF45" s="29"/>
      <c r="AG45" s="30"/>
      <c r="AH45" s="1" t="s">
        <v>25</v>
      </c>
      <c r="AL45" s="1" t="s">
        <v>28</v>
      </c>
      <c r="AM45" s="28"/>
      <c r="AN45" s="29"/>
      <c r="AO45" s="30"/>
      <c r="AP45" s="1" t="s">
        <v>25</v>
      </c>
      <c r="AT45" s="1" t="s">
        <v>28</v>
      </c>
      <c r="AU45" s="28"/>
      <c r="AV45" s="29"/>
      <c r="AW45" s="30"/>
      <c r="AX45" s="1" t="s">
        <v>25</v>
      </c>
      <c r="BB45" s="1" t="s">
        <v>28</v>
      </c>
      <c r="BC45" s="28"/>
      <c r="BD45" s="29"/>
      <c r="BE45" s="30"/>
      <c r="BF45" s="1" t="s">
        <v>25</v>
      </c>
    </row>
    <row r="46" spans="21:58" x14ac:dyDescent="0.2">
      <c r="AD46" s="18">
        <f>IF(OR(AND(NOT(AF44),AE44),AND(NOT(AF44&lt;&gt;AE44),AH47)),1,0)</f>
        <v>0</v>
      </c>
      <c r="AE46" s="31"/>
      <c r="AF46" s="32"/>
      <c r="AG46" s="33"/>
      <c r="AH46" s="2">
        <f>AL46</f>
        <v>0</v>
      </c>
      <c r="AL46" s="18">
        <f>IF(OR(AND(NOT(AN44),AM44),AND(NOT(AN44&lt;&gt;AM44),AP47)),1,0)</f>
        <v>0</v>
      </c>
      <c r="AM46" s="31"/>
      <c r="AN46" s="32"/>
      <c r="AO46" s="33"/>
      <c r="AP46" s="2">
        <f>AT46</f>
        <v>1</v>
      </c>
      <c r="AT46" s="18">
        <f>IF(OR(AND(NOT(AV44),AU44),AND(NOT(AV44&lt;&gt;AU44),AX47)),1,0)</f>
        <v>1</v>
      </c>
      <c r="AU46" s="31"/>
      <c r="AV46" s="32"/>
      <c r="AW46" s="33"/>
      <c r="AX46" s="2">
        <f>BB46</f>
        <v>1</v>
      </c>
      <c r="BB46" s="18">
        <f>IF(OR(AND(NOT(BD44),BC44),AND(NOT(BD44&lt;&gt;BC44),BF47)),1,0)</f>
        <v>1</v>
      </c>
      <c r="BC46" s="31"/>
      <c r="BD46" s="32"/>
      <c r="BE46" s="33"/>
      <c r="BF46" s="2">
        <v>0</v>
      </c>
    </row>
    <row r="47" spans="21:58" x14ac:dyDescent="0.2">
      <c r="AE47" s="31"/>
      <c r="AF47" s="13" t="s">
        <v>35</v>
      </c>
      <c r="AG47" s="33"/>
      <c r="AH47" s="1" t="b">
        <f>IF(AH46,TRUE,FALSE)</f>
        <v>0</v>
      </c>
      <c r="AM47" s="31"/>
      <c r="AN47" s="13" t="s">
        <v>53</v>
      </c>
      <c r="AO47" s="33"/>
      <c r="AP47" s="1" t="b">
        <f>IF(AP46,TRUE,FALSE)</f>
        <v>1</v>
      </c>
      <c r="AU47" s="31"/>
      <c r="AV47" s="13" t="s">
        <v>52</v>
      </c>
      <c r="AW47" s="33"/>
      <c r="AX47" s="1" t="b">
        <f>IF(AX46,TRUE,FALSE)</f>
        <v>1</v>
      </c>
      <c r="BC47" s="31"/>
      <c r="BD47" s="13" t="s">
        <v>39</v>
      </c>
      <c r="BE47" s="33"/>
      <c r="BF47" s="1" t="b">
        <f>IF(BF46,TRUE,FALSE)</f>
        <v>0</v>
      </c>
    </row>
    <row r="48" spans="21:58" x14ac:dyDescent="0.2">
      <c r="AD48" s="1" t="s">
        <v>21</v>
      </c>
      <c r="AE48" s="31"/>
      <c r="AF48" s="32"/>
      <c r="AG48" s="33"/>
      <c r="AL48" s="1" t="s">
        <v>21</v>
      </c>
      <c r="AM48" s="31"/>
      <c r="AN48" s="32"/>
      <c r="AO48" s="33"/>
      <c r="AT48" s="1" t="s">
        <v>21</v>
      </c>
      <c r="AU48" s="31"/>
      <c r="AV48" s="32"/>
      <c r="AW48" s="33"/>
      <c r="BB48" s="1" t="s">
        <v>21</v>
      </c>
      <c r="BC48" s="31"/>
      <c r="BD48" s="32"/>
      <c r="BE48" s="33"/>
    </row>
    <row r="49" spans="6:57" x14ac:dyDescent="0.2">
      <c r="AD49" s="2">
        <f>AD46</f>
        <v>0</v>
      </c>
      <c r="AE49" s="31"/>
      <c r="AF49" s="32"/>
      <c r="AG49" s="33"/>
      <c r="AL49" s="2">
        <f>AD46</f>
        <v>0</v>
      </c>
      <c r="AM49" s="31"/>
      <c r="AN49" s="32"/>
      <c r="AO49" s="33"/>
      <c r="AT49" s="2">
        <f>AD46</f>
        <v>0</v>
      </c>
      <c r="AU49" s="31"/>
      <c r="AV49" s="32"/>
      <c r="AW49" s="33"/>
      <c r="BB49" s="2">
        <f>AD46</f>
        <v>0</v>
      </c>
      <c r="BC49" s="31"/>
      <c r="BD49" s="32"/>
      <c r="BE49" s="33"/>
    </row>
    <row r="50" spans="6:57" x14ac:dyDescent="0.2">
      <c r="AD50" s="1" t="b">
        <f>IF(AD49,TRUE,FALSE)</f>
        <v>0</v>
      </c>
      <c r="AE50" s="34"/>
      <c r="AF50" s="35"/>
      <c r="AG50" s="36"/>
      <c r="AL50" s="1" t="b">
        <f>IF(AL49,TRUE,FALSE)</f>
        <v>0</v>
      </c>
      <c r="AM50" s="34"/>
      <c r="AN50" s="35"/>
      <c r="AO50" s="36"/>
      <c r="AT50" s="1" t="b">
        <f>IF(AT49,TRUE,FALSE)</f>
        <v>0</v>
      </c>
      <c r="AU50" s="34"/>
      <c r="AV50" s="35"/>
      <c r="AW50" s="36"/>
      <c r="BB50" s="1" t="b">
        <f>IF(BB49,TRUE,FALSE)</f>
        <v>0</v>
      </c>
      <c r="BC50" s="34"/>
      <c r="BD50" s="35"/>
      <c r="BE50" s="36"/>
    </row>
    <row r="51" spans="6:57" x14ac:dyDescent="0.2">
      <c r="AF51" s="18">
        <f>IF(OR(AND(NOT(AD50),AF44),AND(AD50,(AH47&lt;&gt;(AF44&lt;&gt;AE44)))),1,0)</f>
        <v>1</v>
      </c>
      <c r="AN51" s="18">
        <f>IF(OR(AND(NOT(AL50),AN44),AND(AL50,(AP47&lt;&gt;(AN44&lt;&gt;AM44)))),1,0)</f>
        <v>1</v>
      </c>
      <c r="AV51" s="18">
        <f>IF(OR(AND(NOT(AT50),AV44),AND(AT50,(AX47&lt;&gt;(AV44&lt;&gt;AU44)))),1,0)</f>
        <v>1</v>
      </c>
      <c r="BD51" s="18">
        <f>IF(OR(AND(NOT(BB50),BD44),AND(BB50,(BF47&lt;&gt;(BD44&lt;&gt;BC44)))),1,0)</f>
        <v>0</v>
      </c>
    </row>
    <row r="52" spans="6:57" x14ac:dyDescent="0.2">
      <c r="AF52" s="1" t="s">
        <v>9</v>
      </c>
      <c r="AN52" s="1" t="s">
        <v>9</v>
      </c>
      <c r="AV52" s="1" t="s">
        <v>9</v>
      </c>
      <c r="BD52" s="1" t="s">
        <v>9</v>
      </c>
    </row>
    <row r="54" spans="6:57" x14ac:dyDescent="0.2">
      <c r="AC54" s="1" t="s">
        <v>16</v>
      </c>
      <c r="AD54" s="2">
        <f>AD46</f>
        <v>0</v>
      </c>
      <c r="AE54" s="1" t="b">
        <f>IF(AD54,TRUE,FALSE)</f>
        <v>0</v>
      </c>
      <c r="AF54" s="19"/>
      <c r="AG54" s="51"/>
      <c r="AH54" s="51"/>
      <c r="AI54" s="51"/>
      <c r="AJ54" s="51"/>
      <c r="AK54" s="51"/>
      <c r="AL54" s="51"/>
      <c r="AM54" s="51"/>
      <c r="AN54" s="19"/>
      <c r="AO54" s="51"/>
      <c r="AP54" s="51"/>
      <c r="AQ54" s="51"/>
      <c r="AR54" s="51"/>
      <c r="AS54" s="51"/>
      <c r="AT54" s="51"/>
      <c r="AU54" s="51"/>
      <c r="AV54" s="19"/>
      <c r="AW54" s="51"/>
      <c r="AX54" s="51"/>
      <c r="AY54" s="51"/>
      <c r="AZ54" s="51"/>
      <c r="BA54" s="51"/>
      <c r="BB54" s="51"/>
      <c r="BC54" s="51"/>
      <c r="BD54" s="19"/>
    </row>
    <row r="55" spans="6:57" x14ac:dyDescent="0.2">
      <c r="AC55" s="23"/>
      <c r="AD55" s="24" t="s">
        <v>36</v>
      </c>
      <c r="AE55" s="25"/>
    </row>
    <row r="56" spans="6:57" x14ac:dyDescent="0.2">
      <c r="F56" s="52"/>
      <c r="G56" s="53"/>
      <c r="H56" s="53"/>
      <c r="I56" s="53"/>
      <c r="J56" s="53"/>
      <c r="K56" s="53"/>
      <c r="L56" s="53"/>
      <c r="M56" s="53"/>
      <c r="N56" s="52"/>
      <c r="O56" s="53"/>
      <c r="P56" s="53"/>
      <c r="Q56" s="53"/>
      <c r="R56" s="53"/>
      <c r="S56" s="53"/>
      <c r="T56" s="53"/>
      <c r="U56" s="53"/>
      <c r="V56" s="52"/>
      <c r="W56" s="1"/>
      <c r="X56" s="1"/>
      <c r="Y56" s="1"/>
      <c r="Z56" s="1"/>
      <c r="AA56" s="1"/>
      <c r="AB56" s="1"/>
      <c r="AC56" s="1" t="s">
        <v>15</v>
      </c>
      <c r="AD56" s="18">
        <f>IF(NOT(AE54),1,0)</f>
        <v>1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8" spans="6:57" x14ac:dyDescent="0.2">
      <c r="AF58" s="18">
        <f>AF51</f>
        <v>1</v>
      </c>
      <c r="AN58" s="18">
        <f>AN51</f>
        <v>1</v>
      </c>
      <c r="AV58" s="18">
        <f>AV51</f>
        <v>1</v>
      </c>
      <c r="BD58" s="18">
        <f>BD51</f>
        <v>0</v>
      </c>
    </row>
    <row r="59" spans="6:57" x14ac:dyDescent="0.2">
      <c r="AG59" s="19"/>
    </row>
    <row r="60" spans="6:57" x14ac:dyDescent="0.2">
      <c r="F60" s="18">
        <f>F20</f>
        <v>0</v>
      </c>
      <c r="N60" s="18">
        <f>N32</f>
        <v>1</v>
      </c>
      <c r="V60" s="18">
        <f>V44</f>
        <v>1</v>
      </c>
      <c r="AD60" s="18">
        <f>AD56</f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B2:BL101"/>
  <sheetViews>
    <sheetView zoomScale="60" zoomScaleNormal="60" workbookViewId="0">
      <selection activeCell="E18" sqref="E18:G20"/>
    </sheetView>
  </sheetViews>
  <sheetFormatPr defaultRowHeight="12.75" x14ac:dyDescent="0.2"/>
  <cols>
    <col min="1" max="79" width="4.7109375" customWidth="1"/>
    <col min="80" max="86" width="4.85546875" customWidth="1"/>
  </cols>
  <sheetData>
    <row r="2" spans="2:64" x14ac:dyDescent="0.2">
      <c r="B2" s="1" t="s">
        <v>0</v>
      </c>
      <c r="C2" s="1"/>
      <c r="D2" s="1"/>
      <c r="E2" s="1"/>
      <c r="F2" s="1"/>
      <c r="G2" s="1"/>
      <c r="H2" s="2">
        <v>0</v>
      </c>
      <c r="I2" s="1"/>
      <c r="J2" s="1"/>
      <c r="K2" s="1"/>
      <c r="L2" s="1"/>
      <c r="M2" s="1"/>
      <c r="N2" s="1"/>
      <c r="O2" s="1"/>
      <c r="P2" s="2">
        <v>0</v>
      </c>
      <c r="Q2" s="1"/>
      <c r="R2" s="1"/>
      <c r="S2" s="1"/>
      <c r="T2" s="1"/>
      <c r="U2" s="1"/>
      <c r="V2" s="1"/>
      <c r="W2" s="1"/>
      <c r="X2" s="2">
        <v>0</v>
      </c>
      <c r="Y2" s="1"/>
      <c r="Z2" s="1"/>
      <c r="AA2" s="1"/>
      <c r="AB2" s="1"/>
      <c r="AC2" s="1"/>
      <c r="AD2" s="1"/>
      <c r="AE2" s="1"/>
      <c r="AF2" s="2">
        <v>0</v>
      </c>
      <c r="AG2" s="1"/>
      <c r="AH2" s="1"/>
      <c r="AI2" s="1"/>
      <c r="AJ2" s="1"/>
      <c r="AK2" s="1"/>
      <c r="AL2" s="1"/>
      <c r="AM2" s="1"/>
      <c r="AN2" s="2">
        <v>1</v>
      </c>
      <c r="AO2" s="1"/>
      <c r="AP2" s="1"/>
      <c r="AQ2" s="1"/>
      <c r="AR2" s="1"/>
      <c r="AS2" s="1"/>
      <c r="AT2" s="1"/>
      <c r="AU2" s="1"/>
      <c r="AV2" s="2">
        <v>1</v>
      </c>
      <c r="AW2" s="1"/>
      <c r="AX2" s="1"/>
      <c r="AY2" s="1"/>
      <c r="AZ2" s="1"/>
      <c r="BA2" s="1"/>
      <c r="BB2" s="1"/>
      <c r="BC2" s="1"/>
      <c r="BD2" s="2">
        <v>0</v>
      </c>
      <c r="BE2" s="1"/>
      <c r="BF2" s="1"/>
      <c r="BG2" s="1"/>
      <c r="BH2" s="1"/>
      <c r="BI2" s="1"/>
      <c r="BJ2" s="1"/>
      <c r="BK2" s="1"/>
      <c r="BL2" s="1"/>
    </row>
    <row r="3" spans="2:64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2:64" x14ac:dyDescent="0.2">
      <c r="B4" s="1" t="s">
        <v>1</v>
      </c>
      <c r="C4" s="1"/>
      <c r="D4" s="1"/>
      <c r="E4" s="1"/>
      <c r="F4" s="1"/>
      <c r="G4" s="2">
        <v>0</v>
      </c>
      <c r="H4" s="1"/>
      <c r="I4" s="1"/>
      <c r="J4" s="1"/>
      <c r="K4" s="1"/>
      <c r="L4" s="1"/>
      <c r="M4" s="1"/>
      <c r="N4" s="1"/>
      <c r="O4" s="2">
        <v>0</v>
      </c>
      <c r="P4" s="1"/>
      <c r="Q4" s="1"/>
      <c r="R4" s="1"/>
      <c r="S4" s="1"/>
      <c r="T4" s="1"/>
      <c r="U4" s="1"/>
      <c r="V4" s="1"/>
      <c r="W4" s="2">
        <v>1</v>
      </c>
      <c r="X4" s="1"/>
      <c r="Y4" s="1"/>
      <c r="Z4" s="1"/>
      <c r="AA4" s="1"/>
      <c r="AB4" s="1"/>
      <c r="AC4" s="1"/>
      <c r="AD4" s="1"/>
      <c r="AE4" s="2">
        <v>1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6" spans="2:64" x14ac:dyDescent="0.2">
      <c r="G6" t="s">
        <v>1</v>
      </c>
      <c r="H6" t="s">
        <v>0</v>
      </c>
      <c r="O6" t="s">
        <v>1</v>
      </c>
      <c r="P6" t="s">
        <v>0</v>
      </c>
      <c r="W6" t="s">
        <v>1</v>
      </c>
      <c r="X6" t="s">
        <v>0</v>
      </c>
      <c r="AE6" t="s">
        <v>1</v>
      </c>
      <c r="AF6" t="s">
        <v>0</v>
      </c>
    </row>
    <row r="7" spans="2:64" x14ac:dyDescent="0.2">
      <c r="G7" s="2">
        <f>G4</f>
        <v>0</v>
      </c>
      <c r="H7" s="2">
        <f>H2</f>
        <v>0</v>
      </c>
      <c r="O7" s="2">
        <f>O4</f>
        <v>0</v>
      </c>
      <c r="P7" s="2">
        <f>P2</f>
        <v>0</v>
      </c>
      <c r="W7" s="2">
        <f>W4</f>
        <v>1</v>
      </c>
      <c r="X7" s="2">
        <f>X2</f>
        <v>0</v>
      </c>
      <c r="AE7" s="2">
        <f>AE4</f>
        <v>1</v>
      </c>
      <c r="AF7" s="2">
        <f>AF2</f>
        <v>0</v>
      </c>
    </row>
    <row r="8" spans="2:64" x14ac:dyDescent="0.2">
      <c r="G8" s="1" t="b">
        <f>IF(G7,TRUE,FALSE)</f>
        <v>0</v>
      </c>
      <c r="H8" s="1" t="b">
        <f>IF(H7,TRUE,FALSE)</f>
        <v>0</v>
      </c>
      <c r="O8" s="1" t="b">
        <f>IF(O7,TRUE,FALSE)</f>
        <v>0</v>
      </c>
      <c r="P8" s="1" t="b">
        <f>IF(P7,TRUE,FALSE)</f>
        <v>0</v>
      </c>
      <c r="W8" s="1" t="b">
        <f>IF(W7,TRUE,FALSE)</f>
        <v>1</v>
      </c>
      <c r="X8" s="1" t="b">
        <f>IF(X7,TRUE,FALSE)</f>
        <v>0</v>
      </c>
      <c r="AE8" s="1" t="b">
        <f>IF(AE7,TRUE,FALSE)</f>
        <v>1</v>
      </c>
      <c r="AF8" s="1" t="b">
        <f>IF(AF7,TRUE,FALSE)</f>
        <v>0</v>
      </c>
    </row>
    <row r="9" spans="2:64" x14ac:dyDescent="0.2">
      <c r="F9" s="1" t="s">
        <v>28</v>
      </c>
      <c r="G9" s="28"/>
      <c r="H9" s="29"/>
      <c r="I9" s="30"/>
      <c r="J9" s="1" t="s">
        <v>25</v>
      </c>
      <c r="N9" s="1" t="s">
        <v>28</v>
      </c>
      <c r="O9" s="28"/>
      <c r="P9" s="29"/>
      <c r="Q9" s="30"/>
      <c r="R9" s="1" t="s">
        <v>25</v>
      </c>
      <c r="V9" s="1" t="s">
        <v>28</v>
      </c>
      <c r="W9" s="28"/>
      <c r="X9" s="29"/>
      <c r="Y9" s="30"/>
      <c r="Z9" s="1" t="s">
        <v>25</v>
      </c>
      <c r="AD9" s="1" t="s">
        <v>28</v>
      </c>
      <c r="AE9" s="28"/>
      <c r="AF9" s="29"/>
      <c r="AG9" s="30"/>
      <c r="AH9" s="1" t="s">
        <v>25</v>
      </c>
    </row>
    <row r="10" spans="2:64" x14ac:dyDescent="0.2">
      <c r="F10" s="18">
        <f>IF(OR(AND(NOT(H8),G8),AND(NOT(H8&lt;&gt;G8),J11)),1,0)</f>
        <v>1</v>
      </c>
      <c r="G10" s="31"/>
      <c r="H10" s="32"/>
      <c r="I10" s="33"/>
      <c r="J10" s="2">
        <f>N10</f>
        <v>1</v>
      </c>
      <c r="N10" s="18">
        <f>IF(OR(AND(NOT(P8),O8),AND(NOT(P8&lt;&gt;O8),R11)),1,0)</f>
        <v>1</v>
      </c>
      <c r="O10" s="31"/>
      <c r="P10" s="32"/>
      <c r="Q10" s="33"/>
      <c r="R10" s="2">
        <f>V10</f>
        <v>1</v>
      </c>
      <c r="V10" s="18">
        <f>IF(OR(AND(NOT(X8),W8),AND(NOT(X8&lt;&gt;W8),Z11)),1,0)</f>
        <v>1</v>
      </c>
      <c r="W10" s="31"/>
      <c r="X10" s="32"/>
      <c r="Y10" s="33"/>
      <c r="Z10" s="2">
        <f>AD10</f>
        <v>1</v>
      </c>
      <c r="AD10" s="18">
        <f>IF(OR(AND(NOT(AF8),AE8),AND(NOT(AF8&lt;&gt;AE8),AH11)),1,0)</f>
        <v>1</v>
      </c>
      <c r="AE10" s="31"/>
      <c r="AF10" s="32"/>
      <c r="AG10" s="33"/>
      <c r="AH10" s="2">
        <v>0</v>
      </c>
    </row>
    <row r="11" spans="2:64" x14ac:dyDescent="0.2">
      <c r="G11" s="31"/>
      <c r="H11" s="13" t="s">
        <v>45</v>
      </c>
      <c r="I11" s="33"/>
      <c r="J11" s="1" t="b">
        <f>IF(J10,TRUE,FALSE)</f>
        <v>1</v>
      </c>
      <c r="O11" s="31"/>
      <c r="P11" s="13" t="s">
        <v>44</v>
      </c>
      <c r="Q11" s="33"/>
      <c r="R11" s="1" t="b">
        <f>IF(R10,TRUE,FALSE)</f>
        <v>1</v>
      </c>
      <c r="W11" s="31"/>
      <c r="X11" s="13" t="s">
        <v>43</v>
      </c>
      <c r="Y11" s="33"/>
      <c r="Z11" s="1" t="b">
        <f>IF(Z10,TRUE,FALSE)</f>
        <v>1</v>
      </c>
      <c r="AE11" s="31"/>
      <c r="AF11" s="13" t="s">
        <v>42</v>
      </c>
      <c r="AG11" s="33"/>
      <c r="AH11" s="1" t="b">
        <f>IF(AH10,TRUE,FALSE)</f>
        <v>0</v>
      </c>
    </row>
    <row r="12" spans="2:64" x14ac:dyDescent="0.2">
      <c r="F12" s="1" t="s">
        <v>21</v>
      </c>
      <c r="G12" s="31"/>
      <c r="H12" s="32"/>
      <c r="I12" s="33"/>
      <c r="N12" s="1" t="s">
        <v>21</v>
      </c>
      <c r="O12" s="31"/>
      <c r="P12" s="32"/>
      <c r="Q12" s="33"/>
      <c r="V12" s="1" t="s">
        <v>21</v>
      </c>
      <c r="W12" s="31"/>
      <c r="X12" s="32"/>
      <c r="Y12" s="33"/>
      <c r="AD12" s="1" t="s">
        <v>21</v>
      </c>
      <c r="AE12" s="31"/>
      <c r="AF12" s="32"/>
      <c r="AG12" s="33"/>
    </row>
    <row r="13" spans="2:64" x14ac:dyDescent="0.2">
      <c r="F13" s="2">
        <f>F20</f>
        <v>0</v>
      </c>
      <c r="G13" s="31"/>
      <c r="H13" s="32"/>
      <c r="I13" s="33"/>
      <c r="N13" s="2">
        <f>F13</f>
        <v>0</v>
      </c>
      <c r="O13" s="31"/>
      <c r="P13" s="32"/>
      <c r="Q13" s="33"/>
      <c r="V13" s="2">
        <f>N13</f>
        <v>0</v>
      </c>
      <c r="W13" s="31"/>
      <c r="X13" s="32"/>
      <c r="Y13" s="33"/>
      <c r="AD13" s="2">
        <f>V13</f>
        <v>0</v>
      </c>
      <c r="AE13" s="31"/>
      <c r="AF13" s="32"/>
      <c r="AG13" s="33"/>
    </row>
    <row r="14" spans="2:64" x14ac:dyDescent="0.2">
      <c r="F14" s="1" t="b">
        <f>IF(F13,TRUE,FALSE)</f>
        <v>0</v>
      </c>
      <c r="G14" s="34"/>
      <c r="H14" s="35"/>
      <c r="I14" s="36"/>
      <c r="N14" s="1" t="b">
        <f>IF(N13,TRUE,FALSE)</f>
        <v>0</v>
      </c>
      <c r="O14" s="34"/>
      <c r="P14" s="35"/>
      <c r="Q14" s="36"/>
      <c r="V14" s="1" t="b">
        <f>IF(V13,TRUE,FALSE)</f>
        <v>0</v>
      </c>
      <c r="W14" s="34"/>
      <c r="X14" s="35"/>
      <c r="Y14" s="36"/>
      <c r="AD14" s="1" t="b">
        <f>IF(AD13,TRUE,FALSE)</f>
        <v>0</v>
      </c>
      <c r="AE14" s="34"/>
      <c r="AF14" s="35"/>
      <c r="AG14" s="36"/>
    </row>
    <row r="15" spans="2:64" x14ac:dyDescent="0.2">
      <c r="H15" s="18">
        <f>IF(OR(AND(NOT(F14),H8),AND(F14,(J11&lt;&gt;(H8&lt;&gt;G8)))),1,0)</f>
        <v>0</v>
      </c>
      <c r="P15" s="18">
        <f>IF(OR(AND(NOT(N14),P8),AND(N14,(R11&lt;&gt;(P8&lt;&gt;O8)))),1,0)</f>
        <v>0</v>
      </c>
      <c r="X15" s="18">
        <f>IF(OR(AND(NOT(V14),X8),AND(V14,(Z11&lt;&gt;(X8&lt;&gt;W8)))),1,0)</f>
        <v>0</v>
      </c>
      <c r="AF15" s="18">
        <f>IF(OR(AND(NOT(AD14),AF8),AND(AD14,(AH11&lt;&gt;(AF8&lt;&gt;AE8)))),1,0)</f>
        <v>0</v>
      </c>
    </row>
    <row r="16" spans="2:64" x14ac:dyDescent="0.2">
      <c r="H16" s="1" t="s">
        <v>9</v>
      </c>
      <c r="P16" s="1" t="s">
        <v>9</v>
      </c>
      <c r="X16" s="1" t="s">
        <v>9</v>
      </c>
      <c r="AF16" s="1" t="s">
        <v>9</v>
      </c>
    </row>
    <row r="18" spans="5:48" x14ac:dyDescent="0.2">
      <c r="E18" s="1" t="s">
        <v>16</v>
      </c>
      <c r="F18" s="2">
        <f>F10</f>
        <v>1</v>
      </c>
      <c r="G18" s="1" t="b">
        <f>IF(F18,TRUE,FALSE)</f>
        <v>1</v>
      </c>
      <c r="O18" t="s">
        <v>1</v>
      </c>
      <c r="P18" t="s">
        <v>0</v>
      </c>
      <c r="W18" t="s">
        <v>1</v>
      </c>
      <c r="X18" t="s">
        <v>0</v>
      </c>
      <c r="AE18" t="s">
        <v>1</v>
      </c>
      <c r="AF18" t="s">
        <v>0</v>
      </c>
      <c r="AM18" t="s">
        <v>1</v>
      </c>
      <c r="AN18" t="s">
        <v>0</v>
      </c>
    </row>
    <row r="19" spans="5:48" x14ac:dyDescent="0.2">
      <c r="E19" s="23"/>
      <c r="F19" s="24" t="s">
        <v>14</v>
      </c>
      <c r="G19" s="25"/>
      <c r="O19" s="2">
        <f>G4</f>
        <v>0</v>
      </c>
      <c r="P19" s="2">
        <f>P15</f>
        <v>0</v>
      </c>
      <c r="W19" s="2">
        <f>O4</f>
        <v>0</v>
      </c>
      <c r="X19" s="2">
        <f>X15</f>
        <v>0</v>
      </c>
      <c r="AE19" s="2">
        <f>W4</f>
        <v>1</v>
      </c>
      <c r="AF19" s="2">
        <f>AF15</f>
        <v>0</v>
      </c>
      <c r="AM19" s="2">
        <f>AE7</f>
        <v>1</v>
      </c>
      <c r="AN19" s="2">
        <f>AN2</f>
        <v>1</v>
      </c>
    </row>
    <row r="20" spans="5:48" x14ac:dyDescent="0.2">
      <c r="E20" s="1" t="s">
        <v>15</v>
      </c>
      <c r="F20" s="18">
        <f>IF(NOT(G18),1,0)</f>
        <v>0</v>
      </c>
      <c r="G20" s="1"/>
      <c r="O20" s="1" t="b">
        <f>IF(O19,TRUE,FALSE)</f>
        <v>0</v>
      </c>
      <c r="P20" s="1" t="b">
        <f>IF(P19,TRUE,FALSE)</f>
        <v>0</v>
      </c>
      <c r="W20" s="1" t="b">
        <f>IF(W19,TRUE,FALSE)</f>
        <v>0</v>
      </c>
      <c r="X20" s="1" t="b">
        <f>IF(X19,TRUE,FALSE)</f>
        <v>0</v>
      </c>
      <c r="AE20" s="1" t="b">
        <f>IF(AE19,TRUE,FALSE)</f>
        <v>1</v>
      </c>
      <c r="AF20" s="1" t="b">
        <f>IF(AF19,TRUE,FALSE)</f>
        <v>0</v>
      </c>
      <c r="AM20" s="1" t="b">
        <f>IF(AM19,TRUE,FALSE)</f>
        <v>1</v>
      </c>
      <c r="AN20" s="1" t="b">
        <f>IF(AN19,TRUE,FALSE)</f>
        <v>1</v>
      </c>
    </row>
    <row r="21" spans="5:48" x14ac:dyDescent="0.2">
      <c r="N21" s="1" t="s">
        <v>28</v>
      </c>
      <c r="O21" s="28"/>
      <c r="P21" s="29"/>
      <c r="Q21" s="30"/>
      <c r="R21" s="1" t="s">
        <v>25</v>
      </c>
      <c r="V21" s="1" t="s">
        <v>28</v>
      </c>
      <c r="W21" s="28"/>
      <c r="X21" s="29"/>
      <c r="Y21" s="30"/>
      <c r="Z21" s="1" t="s">
        <v>25</v>
      </c>
      <c r="AD21" s="1" t="s">
        <v>28</v>
      </c>
      <c r="AE21" s="28"/>
      <c r="AF21" s="29"/>
      <c r="AG21" s="30"/>
      <c r="AH21" s="1" t="s">
        <v>25</v>
      </c>
      <c r="AL21" s="1" t="s">
        <v>28</v>
      </c>
      <c r="AM21" s="28"/>
      <c r="AN21" s="29"/>
      <c r="AO21" s="30"/>
      <c r="AP21" s="1" t="s">
        <v>25</v>
      </c>
    </row>
    <row r="22" spans="5:48" x14ac:dyDescent="0.2">
      <c r="N22" s="18">
        <f>IF(OR(AND(NOT(P20),O20),AND(NOT(P20&lt;&gt;O20),R23)),1,0)</f>
        <v>1</v>
      </c>
      <c r="O22" s="31"/>
      <c r="P22" s="32"/>
      <c r="Q22" s="33"/>
      <c r="R22" s="2">
        <f>V22</f>
        <v>1</v>
      </c>
      <c r="V22" s="18">
        <f>IF(OR(AND(NOT(X20),W20),AND(NOT(X20&lt;&gt;W20),Z23)),1,0)</f>
        <v>1</v>
      </c>
      <c r="W22" s="31"/>
      <c r="X22" s="32"/>
      <c r="Y22" s="33"/>
      <c r="Z22" s="2">
        <f>AD22</f>
        <v>1</v>
      </c>
      <c r="AD22" s="18">
        <f>IF(OR(AND(NOT(AF20),AE20),AND(NOT(AF20&lt;&gt;AE20),AH23)),1,0)</f>
        <v>1</v>
      </c>
      <c r="AE22" s="31"/>
      <c r="AF22" s="32"/>
      <c r="AG22" s="33"/>
      <c r="AH22" s="2">
        <f>AL22</f>
        <v>0</v>
      </c>
      <c r="AL22" s="18">
        <f>IF(OR(AND(NOT(AN20),AM20),AND(NOT(AN20&lt;&gt;AM20),AP23)),1,0)</f>
        <v>0</v>
      </c>
      <c r="AM22" s="31"/>
      <c r="AN22" s="32"/>
      <c r="AO22" s="33"/>
      <c r="AP22" s="2">
        <v>0</v>
      </c>
    </row>
    <row r="23" spans="5:48" x14ac:dyDescent="0.2">
      <c r="O23" s="31"/>
      <c r="P23" s="13" t="s">
        <v>48</v>
      </c>
      <c r="Q23" s="33"/>
      <c r="R23" s="1" t="b">
        <f>IF(R22,TRUE,FALSE)</f>
        <v>1</v>
      </c>
      <c r="W23" s="31"/>
      <c r="X23" s="13" t="s">
        <v>47</v>
      </c>
      <c r="Y23" s="33"/>
      <c r="Z23" s="1" t="b">
        <f>IF(Z22,TRUE,FALSE)</f>
        <v>1</v>
      </c>
      <c r="AE23" s="31"/>
      <c r="AF23" s="13" t="s">
        <v>46</v>
      </c>
      <c r="AG23" s="33"/>
      <c r="AH23" s="1" t="b">
        <f>IF(AH22,TRUE,FALSE)</f>
        <v>0</v>
      </c>
      <c r="AM23" s="31"/>
      <c r="AN23" s="13" t="s">
        <v>41</v>
      </c>
      <c r="AO23" s="33"/>
      <c r="AP23" s="1" t="b">
        <f>IF(AP22,TRUE,FALSE)</f>
        <v>0</v>
      </c>
    </row>
    <row r="24" spans="5:48" x14ac:dyDescent="0.2">
      <c r="N24" s="1" t="s">
        <v>21</v>
      </c>
      <c r="O24" s="31"/>
      <c r="P24" s="32"/>
      <c r="Q24" s="33"/>
      <c r="V24" s="1" t="s">
        <v>21</v>
      </c>
      <c r="W24" s="31"/>
      <c r="X24" s="32"/>
      <c r="Y24" s="33"/>
      <c r="AD24" s="1" t="s">
        <v>21</v>
      </c>
      <c r="AE24" s="31"/>
      <c r="AF24" s="32"/>
      <c r="AG24" s="33"/>
      <c r="AL24" s="1" t="s">
        <v>21</v>
      </c>
      <c r="AM24" s="31"/>
      <c r="AN24" s="32"/>
      <c r="AO24" s="33"/>
    </row>
    <row r="25" spans="5:48" x14ac:dyDescent="0.2">
      <c r="N25" s="2">
        <f>N32</f>
        <v>0</v>
      </c>
      <c r="O25" s="31"/>
      <c r="P25" s="32"/>
      <c r="Q25" s="33"/>
      <c r="V25" s="2">
        <f>N25</f>
        <v>0</v>
      </c>
      <c r="W25" s="31"/>
      <c r="X25" s="32"/>
      <c r="Y25" s="33"/>
      <c r="AD25" s="2">
        <f>V25</f>
        <v>0</v>
      </c>
      <c r="AE25" s="31"/>
      <c r="AF25" s="32"/>
      <c r="AG25" s="33"/>
      <c r="AL25" s="2">
        <f>AD25</f>
        <v>0</v>
      </c>
      <c r="AM25" s="31"/>
      <c r="AN25" s="32"/>
      <c r="AO25" s="33"/>
    </row>
    <row r="26" spans="5:48" x14ac:dyDescent="0.2">
      <c r="N26" s="1" t="b">
        <f>IF(N25,TRUE,FALSE)</f>
        <v>0</v>
      </c>
      <c r="O26" s="34"/>
      <c r="P26" s="35"/>
      <c r="Q26" s="36"/>
      <c r="V26" s="1" t="b">
        <f>IF(V25,TRUE,FALSE)</f>
        <v>0</v>
      </c>
      <c r="W26" s="34"/>
      <c r="X26" s="35"/>
      <c r="Y26" s="36"/>
      <c r="AD26" s="1" t="b">
        <f>IF(AD25,TRUE,FALSE)</f>
        <v>0</v>
      </c>
      <c r="AE26" s="34"/>
      <c r="AF26" s="35"/>
      <c r="AG26" s="36"/>
      <c r="AL26" s="1" t="b">
        <f>IF(AL25,TRUE,FALSE)</f>
        <v>0</v>
      </c>
      <c r="AM26" s="34"/>
      <c r="AN26" s="35"/>
      <c r="AO26" s="36"/>
    </row>
    <row r="27" spans="5:48" x14ac:dyDescent="0.2">
      <c r="P27" s="18">
        <f>IF(OR(AND(NOT(N26),P20),AND(N26,(R23&lt;&gt;(P20&lt;&gt;O20)))),1,0)</f>
        <v>0</v>
      </c>
      <c r="X27" s="18">
        <f>IF(OR(AND(NOT(V26),X20),AND(V26,(Z23&lt;&gt;(X20&lt;&gt;W20)))),1,0)</f>
        <v>0</v>
      </c>
      <c r="AF27" s="18">
        <f>IF(OR(AND(NOT(AD26),AF20),AND(AD26,(AH23&lt;&gt;(AF20&lt;&gt;AE20)))),1,0)</f>
        <v>0</v>
      </c>
      <c r="AN27" s="18">
        <f>IF(OR(AND(NOT(AL26),AN20),AND(AL26,(AP23&lt;&gt;(AN20&lt;&gt;AM20)))),1,0)</f>
        <v>1</v>
      </c>
    </row>
    <row r="28" spans="5:48" x14ac:dyDescent="0.2">
      <c r="P28" s="1" t="s">
        <v>9</v>
      </c>
      <c r="X28" s="1" t="s">
        <v>9</v>
      </c>
      <c r="AF28" s="1" t="s">
        <v>9</v>
      </c>
      <c r="AN28" s="1" t="s">
        <v>9</v>
      </c>
    </row>
    <row r="30" spans="5:48" x14ac:dyDescent="0.2">
      <c r="M30" s="1" t="s">
        <v>16</v>
      </c>
      <c r="N30" s="2">
        <f>N22</f>
        <v>1</v>
      </c>
      <c r="O30" s="1" t="b">
        <f>IF(N30,TRUE,FALSE)</f>
        <v>1</v>
      </c>
      <c r="W30" t="s">
        <v>1</v>
      </c>
      <c r="X30" t="s">
        <v>0</v>
      </c>
      <c r="AE30" t="s">
        <v>1</v>
      </c>
      <c r="AF30" t="s">
        <v>0</v>
      </c>
      <c r="AM30" t="s">
        <v>1</v>
      </c>
      <c r="AN30" t="s">
        <v>0</v>
      </c>
      <c r="AU30" t="s">
        <v>1</v>
      </c>
      <c r="AV30" t="s">
        <v>0</v>
      </c>
    </row>
    <row r="31" spans="5:48" x14ac:dyDescent="0.2">
      <c r="M31" s="23"/>
      <c r="N31" s="24" t="s">
        <v>38</v>
      </c>
      <c r="O31" s="25"/>
      <c r="W31" s="2">
        <f>O19</f>
        <v>0</v>
      </c>
      <c r="X31" s="2">
        <f>X27</f>
        <v>0</v>
      </c>
      <c r="AE31" s="2">
        <f>W19</f>
        <v>0</v>
      </c>
      <c r="AF31" s="2">
        <f>AF27</f>
        <v>0</v>
      </c>
      <c r="AM31" s="2">
        <f>AE19</f>
        <v>1</v>
      </c>
      <c r="AN31" s="2">
        <f>AN27</f>
        <v>1</v>
      </c>
      <c r="AU31" s="2">
        <f>AM19</f>
        <v>1</v>
      </c>
      <c r="AV31" s="2">
        <f>AV2</f>
        <v>1</v>
      </c>
    </row>
    <row r="32" spans="5:48" x14ac:dyDescent="0.2">
      <c r="M32" s="1" t="s">
        <v>15</v>
      </c>
      <c r="N32" s="18">
        <f>IF(NOT(O30),1,0)</f>
        <v>0</v>
      </c>
      <c r="O32" s="1"/>
      <c r="W32" s="1" t="b">
        <f>IF(W31,TRUE,FALSE)</f>
        <v>0</v>
      </c>
      <c r="X32" s="1" t="b">
        <f>IF(X31,TRUE,FALSE)</f>
        <v>0</v>
      </c>
      <c r="AE32" s="1" t="b">
        <f>IF(AE31,TRUE,FALSE)</f>
        <v>0</v>
      </c>
      <c r="AF32" s="1" t="b">
        <f>IF(AF31,TRUE,FALSE)</f>
        <v>0</v>
      </c>
      <c r="AM32" s="1" t="b">
        <f>IF(AM31,TRUE,FALSE)</f>
        <v>1</v>
      </c>
      <c r="AN32" s="1" t="b">
        <f>IF(AN31,TRUE,FALSE)</f>
        <v>1</v>
      </c>
      <c r="AU32" s="1" t="b">
        <f>IF(AU31,TRUE,FALSE)</f>
        <v>1</v>
      </c>
      <c r="AV32" s="1" t="b">
        <f>IF(AV31,TRUE,FALSE)</f>
        <v>1</v>
      </c>
    </row>
    <row r="33" spans="21:58" x14ac:dyDescent="0.2">
      <c r="V33" s="1" t="s">
        <v>28</v>
      </c>
      <c r="W33" s="28"/>
      <c r="X33" s="29"/>
      <c r="Y33" s="30"/>
      <c r="Z33" s="1" t="s">
        <v>25</v>
      </c>
      <c r="AD33" s="1" t="s">
        <v>28</v>
      </c>
      <c r="AE33" s="28"/>
      <c r="AF33" s="29"/>
      <c r="AG33" s="30"/>
      <c r="AH33" s="1" t="s">
        <v>25</v>
      </c>
      <c r="AL33" s="1" t="s">
        <v>28</v>
      </c>
      <c r="AM33" s="28"/>
      <c r="AN33" s="29"/>
      <c r="AO33" s="30"/>
      <c r="AP33" s="1" t="s">
        <v>25</v>
      </c>
      <c r="AT33" s="1" t="s">
        <v>28</v>
      </c>
      <c r="AU33" s="28"/>
      <c r="AV33" s="29"/>
      <c r="AW33" s="30"/>
      <c r="AX33" s="1" t="s">
        <v>25</v>
      </c>
    </row>
    <row r="34" spans="21:58" x14ac:dyDescent="0.2">
      <c r="V34" s="18">
        <f>IF(OR(AND(NOT(X32),W32),AND(NOT(X32&lt;&gt;W32),Z35)),1,0)</f>
        <v>0</v>
      </c>
      <c r="W34" s="31"/>
      <c r="X34" s="32"/>
      <c r="Y34" s="33"/>
      <c r="Z34" s="2">
        <f>AD34</f>
        <v>0</v>
      </c>
      <c r="AD34" s="18">
        <f>IF(OR(AND(NOT(AF32),AE32),AND(NOT(AF32&lt;&gt;AE32),AH35)),1,0)</f>
        <v>0</v>
      </c>
      <c r="AE34" s="31"/>
      <c r="AF34" s="32"/>
      <c r="AG34" s="33"/>
      <c r="AH34" s="2">
        <f>AL34</f>
        <v>0</v>
      </c>
      <c r="AL34" s="18">
        <f>IF(OR(AND(NOT(AN32),AM32),AND(NOT(AN32&lt;&gt;AM32),AP35)),1,0)</f>
        <v>0</v>
      </c>
      <c r="AM34" s="31"/>
      <c r="AN34" s="32"/>
      <c r="AO34" s="33"/>
      <c r="AP34" s="2">
        <f>AT34</f>
        <v>0</v>
      </c>
      <c r="AT34" s="18">
        <f>IF(OR(AND(NOT(AV32),AU32),AND(NOT(AV32&lt;&gt;AU32),AX35)),1,0)</f>
        <v>0</v>
      </c>
      <c r="AU34" s="31"/>
      <c r="AV34" s="32"/>
      <c r="AW34" s="33"/>
      <c r="AX34" s="2">
        <v>0</v>
      </c>
    </row>
    <row r="35" spans="21:58" x14ac:dyDescent="0.2">
      <c r="W35" s="31"/>
      <c r="X35" s="13" t="s">
        <v>51</v>
      </c>
      <c r="Y35" s="33"/>
      <c r="Z35" s="1" t="b">
        <f>IF(Z34,TRUE,FALSE)</f>
        <v>0</v>
      </c>
      <c r="AE35" s="31"/>
      <c r="AF35" s="13" t="s">
        <v>50</v>
      </c>
      <c r="AG35" s="33"/>
      <c r="AH35" s="1" t="b">
        <f>IF(AH34,TRUE,FALSE)</f>
        <v>0</v>
      </c>
      <c r="AM35" s="31"/>
      <c r="AN35" s="13" t="s">
        <v>49</v>
      </c>
      <c r="AO35" s="33"/>
      <c r="AP35" s="1" t="b">
        <f>IF(AP34,TRUE,FALSE)</f>
        <v>0</v>
      </c>
      <c r="AU35" s="31"/>
      <c r="AV35" s="13" t="s">
        <v>40</v>
      </c>
      <c r="AW35" s="33"/>
      <c r="AX35" s="1" t="b">
        <f>IF(AX34,TRUE,FALSE)</f>
        <v>0</v>
      </c>
    </row>
    <row r="36" spans="21:58" x14ac:dyDescent="0.2">
      <c r="V36" s="1" t="s">
        <v>21</v>
      </c>
      <c r="W36" s="31"/>
      <c r="X36" s="32"/>
      <c r="Y36" s="33"/>
      <c r="AD36" s="1" t="s">
        <v>21</v>
      </c>
      <c r="AE36" s="31"/>
      <c r="AF36" s="32"/>
      <c r="AG36" s="33"/>
      <c r="AL36" s="1" t="s">
        <v>21</v>
      </c>
      <c r="AM36" s="31"/>
      <c r="AN36" s="32"/>
      <c r="AO36" s="33"/>
      <c r="AT36" s="1" t="s">
        <v>21</v>
      </c>
      <c r="AU36" s="31"/>
      <c r="AV36" s="32"/>
      <c r="AW36" s="33"/>
    </row>
    <row r="37" spans="21:58" x14ac:dyDescent="0.2">
      <c r="V37" s="2">
        <f>V44</f>
        <v>1</v>
      </c>
      <c r="W37" s="31"/>
      <c r="X37" s="32"/>
      <c r="Y37" s="33"/>
      <c r="AD37" s="2">
        <f>V37</f>
        <v>1</v>
      </c>
      <c r="AE37" s="31"/>
      <c r="AF37" s="32"/>
      <c r="AG37" s="33"/>
      <c r="AL37" s="2">
        <f>AD37</f>
        <v>1</v>
      </c>
      <c r="AM37" s="31"/>
      <c r="AN37" s="32"/>
      <c r="AO37" s="33"/>
      <c r="AT37" s="2">
        <f>AL37</f>
        <v>1</v>
      </c>
      <c r="AU37" s="31"/>
      <c r="AV37" s="32"/>
      <c r="AW37" s="33"/>
    </row>
    <row r="38" spans="21:58" x14ac:dyDescent="0.2">
      <c r="V38" s="1" t="b">
        <f>IF(V37,TRUE,FALSE)</f>
        <v>1</v>
      </c>
      <c r="W38" s="34"/>
      <c r="X38" s="35"/>
      <c r="Y38" s="36"/>
      <c r="AD38" s="1" t="b">
        <f>IF(AD37,TRUE,FALSE)</f>
        <v>1</v>
      </c>
      <c r="AE38" s="34"/>
      <c r="AF38" s="35"/>
      <c r="AG38" s="36"/>
      <c r="AL38" s="1" t="b">
        <f>IF(AL37,TRUE,FALSE)</f>
        <v>1</v>
      </c>
      <c r="AM38" s="34"/>
      <c r="AN38" s="35"/>
      <c r="AO38" s="36"/>
      <c r="AT38" s="1" t="b">
        <f>IF(AT37,TRUE,FALSE)</f>
        <v>1</v>
      </c>
      <c r="AU38" s="34"/>
      <c r="AV38" s="35"/>
      <c r="AW38" s="36"/>
    </row>
    <row r="39" spans="21:58" x14ac:dyDescent="0.2">
      <c r="X39" s="18">
        <f>IF(OR(AND(NOT(V38),X32),AND(V38,(Z35&lt;&gt;(X32&lt;&gt;W32)))),1,0)</f>
        <v>0</v>
      </c>
      <c r="AF39" s="18">
        <f>IF(OR(AND(NOT(AD38),AF32),AND(AD38,(AH35&lt;&gt;(AF32&lt;&gt;AE32)))),1,0)</f>
        <v>0</v>
      </c>
      <c r="AN39" s="18">
        <f>IF(OR(AND(NOT(AL38),AN32),AND(AL38,(AP35&lt;&gt;(AN32&lt;&gt;AM32)))),1,0)</f>
        <v>0</v>
      </c>
      <c r="AV39" s="18">
        <f>IF(OR(AND(NOT(AT38),AV32),AND(AT38,(AX35&lt;&gt;(AV32&lt;&gt;AU32)))),1,0)</f>
        <v>0</v>
      </c>
    </row>
    <row r="40" spans="21:58" x14ac:dyDescent="0.2">
      <c r="X40" s="1" t="s">
        <v>9</v>
      </c>
      <c r="AF40" s="1" t="s">
        <v>9</v>
      </c>
      <c r="AN40" s="1" t="s">
        <v>9</v>
      </c>
      <c r="AV40" s="1" t="s">
        <v>9</v>
      </c>
    </row>
    <row r="42" spans="21:58" x14ac:dyDescent="0.2">
      <c r="U42" s="1" t="s">
        <v>16</v>
      </c>
      <c r="V42" s="2">
        <f>V34</f>
        <v>0</v>
      </c>
      <c r="W42" s="1" t="b">
        <f>IF(V42,TRUE,FALSE)</f>
        <v>0</v>
      </c>
      <c r="AE42" t="s">
        <v>1</v>
      </c>
      <c r="AF42" t="s">
        <v>0</v>
      </c>
      <c r="AM42" t="s">
        <v>1</v>
      </c>
      <c r="AN42" t="s">
        <v>0</v>
      </c>
      <c r="AU42" t="s">
        <v>1</v>
      </c>
      <c r="AV42" t="s">
        <v>0</v>
      </c>
      <c r="BC42" t="s">
        <v>1</v>
      </c>
      <c r="BD42" t="s">
        <v>0</v>
      </c>
    </row>
    <row r="43" spans="21:58" x14ac:dyDescent="0.2">
      <c r="U43" s="23"/>
      <c r="V43" s="24" t="s">
        <v>37</v>
      </c>
      <c r="W43" s="25"/>
      <c r="AE43" s="2">
        <f>W31</f>
        <v>0</v>
      </c>
      <c r="AF43" s="2">
        <f>AF39</f>
        <v>0</v>
      </c>
      <c r="AM43" s="2">
        <f>AE31</f>
        <v>0</v>
      </c>
      <c r="AN43" s="2">
        <f>AN39</f>
        <v>0</v>
      </c>
      <c r="AU43" s="2">
        <f>AM31</f>
        <v>1</v>
      </c>
      <c r="AV43" s="2">
        <f>AV39</f>
        <v>0</v>
      </c>
      <c r="BC43" s="2">
        <f>AU31</f>
        <v>1</v>
      </c>
      <c r="BD43" s="2">
        <f>BD2</f>
        <v>0</v>
      </c>
    </row>
    <row r="44" spans="21:58" x14ac:dyDescent="0.2">
      <c r="U44" s="1" t="s">
        <v>15</v>
      </c>
      <c r="V44" s="18">
        <f>IF(NOT(W42),1,0)</f>
        <v>1</v>
      </c>
      <c r="W44" s="1"/>
      <c r="AE44" s="1" t="b">
        <f>IF(AE43,TRUE,FALSE)</f>
        <v>0</v>
      </c>
      <c r="AF44" s="1" t="b">
        <f>IF(AF43,TRUE,FALSE)</f>
        <v>0</v>
      </c>
      <c r="AM44" s="1" t="b">
        <f>IF(AM43,TRUE,FALSE)</f>
        <v>0</v>
      </c>
      <c r="AN44" s="1" t="b">
        <f>IF(AN43,TRUE,FALSE)</f>
        <v>0</v>
      </c>
      <c r="AU44" s="1" t="b">
        <f>IF(AU43,TRUE,FALSE)</f>
        <v>1</v>
      </c>
      <c r="AV44" s="1" t="b">
        <f>IF(AV43,TRUE,FALSE)</f>
        <v>0</v>
      </c>
      <c r="BC44" s="1" t="b">
        <f>IF(BC43,TRUE,FALSE)</f>
        <v>1</v>
      </c>
      <c r="BD44" s="1" t="b">
        <f>IF(BD43,TRUE,FALSE)</f>
        <v>0</v>
      </c>
    </row>
    <row r="45" spans="21:58" x14ac:dyDescent="0.2">
      <c r="AD45" s="1" t="s">
        <v>28</v>
      </c>
      <c r="AE45" s="28"/>
      <c r="AF45" s="29"/>
      <c r="AG45" s="30"/>
      <c r="AH45" s="1" t="s">
        <v>25</v>
      </c>
      <c r="AL45" s="1" t="s">
        <v>28</v>
      </c>
      <c r="AM45" s="28"/>
      <c r="AN45" s="29"/>
      <c r="AO45" s="30"/>
      <c r="AP45" s="1" t="s">
        <v>25</v>
      </c>
      <c r="AT45" s="1" t="s">
        <v>28</v>
      </c>
      <c r="AU45" s="28"/>
      <c r="AV45" s="29"/>
      <c r="AW45" s="30"/>
      <c r="AX45" s="1" t="s">
        <v>25</v>
      </c>
      <c r="BB45" s="1" t="s">
        <v>28</v>
      </c>
      <c r="BC45" s="28"/>
      <c r="BD45" s="29"/>
      <c r="BE45" s="30"/>
      <c r="BF45" s="1" t="s">
        <v>25</v>
      </c>
    </row>
    <row r="46" spans="21:58" x14ac:dyDescent="0.2">
      <c r="AD46" s="18">
        <f>IF(OR(AND(NOT(AF44),AE44),AND(NOT(AF44&lt;&gt;AE44),AH47)),1,0)</f>
        <v>1</v>
      </c>
      <c r="AE46" s="31"/>
      <c r="AF46" s="32"/>
      <c r="AG46" s="33"/>
      <c r="AH46" s="2">
        <f>AL46</f>
        <v>1</v>
      </c>
      <c r="AL46" s="18">
        <f>IF(OR(AND(NOT(AN44),AM44),AND(NOT(AN44&lt;&gt;AM44),AP47)),1,0)</f>
        <v>1</v>
      </c>
      <c r="AM46" s="31"/>
      <c r="AN46" s="32"/>
      <c r="AO46" s="33"/>
      <c r="AP46" s="2">
        <f>AT46</f>
        <v>1</v>
      </c>
      <c r="AT46" s="18">
        <f>IF(OR(AND(NOT(AV44),AU44),AND(NOT(AV44&lt;&gt;AU44),AX47)),1,0)</f>
        <v>1</v>
      </c>
      <c r="AU46" s="31"/>
      <c r="AV46" s="32"/>
      <c r="AW46" s="33"/>
      <c r="AX46" s="2">
        <f>BB46</f>
        <v>1</v>
      </c>
      <c r="BB46" s="18">
        <f>IF(OR(AND(NOT(BD44),BC44),AND(NOT(BD44&lt;&gt;BC44),BF47)),1,0)</f>
        <v>1</v>
      </c>
      <c r="BC46" s="31"/>
      <c r="BD46" s="32"/>
      <c r="BE46" s="33"/>
      <c r="BF46" s="2">
        <v>0</v>
      </c>
    </row>
    <row r="47" spans="21:58" x14ac:dyDescent="0.2">
      <c r="AE47" s="31"/>
      <c r="AF47" s="13" t="s">
        <v>35</v>
      </c>
      <c r="AG47" s="33"/>
      <c r="AH47" s="1" t="b">
        <f>IF(AH46,TRUE,FALSE)</f>
        <v>1</v>
      </c>
      <c r="AM47" s="31"/>
      <c r="AN47" s="13" t="s">
        <v>53</v>
      </c>
      <c r="AO47" s="33"/>
      <c r="AP47" s="1" t="b">
        <f>IF(AP46,TRUE,FALSE)</f>
        <v>1</v>
      </c>
      <c r="AU47" s="31"/>
      <c r="AV47" s="13" t="s">
        <v>52</v>
      </c>
      <c r="AW47" s="33"/>
      <c r="AX47" s="1" t="b">
        <f>IF(AX46,TRUE,FALSE)</f>
        <v>1</v>
      </c>
      <c r="BC47" s="31"/>
      <c r="BD47" s="13" t="s">
        <v>39</v>
      </c>
      <c r="BE47" s="33"/>
      <c r="BF47" s="1" t="b">
        <f>IF(BF46,TRUE,FALSE)</f>
        <v>0</v>
      </c>
    </row>
    <row r="48" spans="21:58" x14ac:dyDescent="0.2">
      <c r="AD48" s="1" t="s">
        <v>21</v>
      </c>
      <c r="AE48" s="31"/>
      <c r="AF48" s="32"/>
      <c r="AG48" s="33"/>
      <c r="AL48" s="1" t="s">
        <v>21</v>
      </c>
      <c r="AM48" s="31"/>
      <c r="AN48" s="32"/>
      <c r="AO48" s="33"/>
      <c r="AT48" s="1" t="s">
        <v>21</v>
      </c>
      <c r="AU48" s="31"/>
      <c r="AV48" s="32"/>
      <c r="AW48" s="33"/>
      <c r="BB48" s="1" t="s">
        <v>21</v>
      </c>
      <c r="BC48" s="31"/>
      <c r="BD48" s="32"/>
      <c r="BE48" s="33"/>
    </row>
    <row r="49" spans="6:57" x14ac:dyDescent="0.2">
      <c r="AD49" s="2">
        <f>AD56</f>
        <v>0</v>
      </c>
      <c r="AE49" s="31"/>
      <c r="AF49" s="32"/>
      <c r="AG49" s="33"/>
      <c r="AL49" s="2">
        <f>AD49</f>
        <v>0</v>
      </c>
      <c r="AM49" s="31"/>
      <c r="AN49" s="32"/>
      <c r="AO49" s="33"/>
      <c r="AT49" s="2">
        <f>AL49</f>
        <v>0</v>
      </c>
      <c r="AU49" s="31"/>
      <c r="AV49" s="32"/>
      <c r="AW49" s="33"/>
      <c r="BB49" s="2">
        <f>AT49</f>
        <v>0</v>
      </c>
      <c r="BC49" s="31"/>
      <c r="BD49" s="32"/>
      <c r="BE49" s="33"/>
    </row>
    <row r="50" spans="6:57" x14ac:dyDescent="0.2">
      <c r="AD50" s="1" t="b">
        <f>IF(AD49,TRUE,FALSE)</f>
        <v>0</v>
      </c>
      <c r="AE50" s="34"/>
      <c r="AF50" s="35"/>
      <c r="AG50" s="36"/>
      <c r="AL50" s="1" t="b">
        <f>IF(AL49,TRUE,FALSE)</f>
        <v>0</v>
      </c>
      <c r="AM50" s="34"/>
      <c r="AN50" s="35"/>
      <c r="AO50" s="36"/>
      <c r="AT50" s="1" t="b">
        <f>IF(AT49,TRUE,FALSE)</f>
        <v>0</v>
      </c>
      <c r="AU50" s="34"/>
      <c r="AV50" s="35"/>
      <c r="AW50" s="36"/>
      <c r="BB50" s="1" t="b">
        <f>IF(BB49,TRUE,FALSE)</f>
        <v>0</v>
      </c>
      <c r="BC50" s="34"/>
      <c r="BD50" s="35"/>
      <c r="BE50" s="36"/>
    </row>
    <row r="51" spans="6:57" x14ac:dyDescent="0.2">
      <c r="AF51" s="18">
        <f>IF(OR(AND(NOT(AD50),AF44),AND(AD50,(AH47&lt;&gt;(AF44&lt;&gt;AE44)))),1,0)</f>
        <v>0</v>
      </c>
      <c r="AN51" s="18">
        <f>IF(OR(AND(NOT(AL50),AN44),AND(AL50,(AP47&lt;&gt;(AN44&lt;&gt;AM44)))),1,0)</f>
        <v>0</v>
      </c>
      <c r="AV51" s="18">
        <f>IF(OR(AND(NOT(AT50),AV44),AND(AT50,(AX47&lt;&gt;(AV44&lt;&gt;AU44)))),1,0)</f>
        <v>0</v>
      </c>
      <c r="BD51" s="18">
        <f>IF(OR(AND(NOT(BB50),BD44),AND(BB50,(BF47&lt;&gt;(BD44&lt;&gt;BC44)))),1,0)</f>
        <v>0</v>
      </c>
    </row>
    <row r="52" spans="6:57" x14ac:dyDescent="0.2">
      <c r="AF52" s="1" t="s">
        <v>9</v>
      </c>
      <c r="AN52" s="1" t="s">
        <v>9</v>
      </c>
      <c r="AV52" s="1" t="s">
        <v>9</v>
      </c>
      <c r="BD52" s="1" t="s">
        <v>9</v>
      </c>
    </row>
    <row r="54" spans="6:57" x14ac:dyDescent="0.2">
      <c r="AC54" s="1" t="s">
        <v>16</v>
      </c>
      <c r="AD54" s="2">
        <f>AD46</f>
        <v>1</v>
      </c>
      <c r="AE54" s="1" t="b">
        <f>IF(AD54,TRUE,FALSE)</f>
        <v>1</v>
      </c>
      <c r="AF54" s="19"/>
      <c r="AG54" s="51"/>
      <c r="AH54" s="51"/>
      <c r="AI54" s="51"/>
      <c r="AJ54" s="51"/>
      <c r="AK54" s="51"/>
      <c r="AL54" s="51"/>
      <c r="AM54" s="51"/>
      <c r="AN54" s="19"/>
      <c r="AO54" s="51"/>
      <c r="AP54" s="51"/>
      <c r="AQ54" s="51"/>
      <c r="AR54" s="51"/>
      <c r="AS54" s="51"/>
      <c r="AT54" s="51"/>
      <c r="AU54" s="51"/>
      <c r="AV54" s="19"/>
      <c r="AW54" s="51"/>
      <c r="AX54" s="51"/>
      <c r="AY54" s="51"/>
      <c r="AZ54" s="51"/>
      <c r="BA54" s="51"/>
      <c r="BB54" s="51"/>
      <c r="BC54" s="51"/>
      <c r="BD54" s="19"/>
    </row>
    <row r="55" spans="6:57" x14ac:dyDescent="0.2">
      <c r="AC55" s="23"/>
      <c r="AD55" s="24" t="s">
        <v>36</v>
      </c>
      <c r="AE55" s="25"/>
    </row>
    <row r="56" spans="6:57" x14ac:dyDescent="0.2">
      <c r="F56" s="52"/>
      <c r="G56" s="53"/>
      <c r="H56" s="53"/>
      <c r="I56" s="53"/>
      <c r="J56" s="53"/>
      <c r="K56" s="53"/>
      <c r="L56" s="53"/>
      <c r="M56" s="53"/>
      <c r="N56" s="52"/>
      <c r="O56" s="53"/>
      <c r="P56" s="53"/>
      <c r="Q56" s="53"/>
      <c r="R56" s="53"/>
      <c r="S56" s="53"/>
      <c r="T56" s="53"/>
      <c r="U56" s="53"/>
      <c r="V56" s="52"/>
      <c r="W56" s="1"/>
      <c r="X56" s="1"/>
      <c r="Y56" s="1"/>
      <c r="Z56" s="1"/>
      <c r="AA56" s="1"/>
      <c r="AB56" s="1"/>
      <c r="AC56" s="1" t="s">
        <v>15</v>
      </c>
      <c r="AD56" s="18">
        <f>IF(NOT(AE54),1,0)</f>
        <v>0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8" spans="6:57" x14ac:dyDescent="0.2">
      <c r="AF58" s="18">
        <f>AF51</f>
        <v>0</v>
      </c>
      <c r="AN58" s="18">
        <f>AN51</f>
        <v>0</v>
      </c>
      <c r="AV58" s="18">
        <f>AV51</f>
        <v>0</v>
      </c>
      <c r="BD58" s="18">
        <f>BD51</f>
        <v>0</v>
      </c>
    </row>
    <row r="59" spans="6:57" x14ac:dyDescent="0.2">
      <c r="AG59" s="19"/>
    </row>
    <row r="60" spans="6:57" x14ac:dyDescent="0.2">
      <c r="F60" s="18">
        <f>F20</f>
        <v>0</v>
      </c>
      <c r="N60" s="18">
        <f>N32</f>
        <v>0</v>
      </c>
      <c r="V60" s="18">
        <f>V44</f>
        <v>1</v>
      </c>
      <c r="AD60" s="18">
        <f>AD56</f>
        <v>0</v>
      </c>
    </row>
    <row r="84" spans="6:22" x14ac:dyDescent="0.2">
      <c r="F84" t="s">
        <v>32</v>
      </c>
      <c r="I84" s="21"/>
    </row>
    <row r="85" spans="6:22" x14ac:dyDescent="0.2">
      <c r="I85" s="21"/>
      <c r="Q85" s="43" t="s">
        <v>21</v>
      </c>
      <c r="R85" s="43" t="s">
        <v>26</v>
      </c>
      <c r="S85" s="43" t="s">
        <v>27</v>
      </c>
      <c r="T85" s="43" t="s">
        <v>22</v>
      </c>
      <c r="U85" s="43" t="s">
        <v>7</v>
      </c>
      <c r="V85" s="43" t="s">
        <v>24</v>
      </c>
    </row>
    <row r="86" spans="6:22" x14ac:dyDescent="0.2">
      <c r="F86" s="43" t="s">
        <v>26</v>
      </c>
      <c r="G86" s="43" t="s">
        <v>1</v>
      </c>
      <c r="H86" s="43" t="s">
        <v>0</v>
      </c>
      <c r="I86" s="43" t="s">
        <v>7</v>
      </c>
      <c r="J86" s="43" t="s">
        <v>24</v>
      </c>
      <c r="P86">
        <v>0</v>
      </c>
      <c r="Q86" s="41">
        <v>0</v>
      </c>
      <c r="R86" s="40">
        <v>0</v>
      </c>
      <c r="S86" s="40">
        <v>0</v>
      </c>
      <c r="T86" s="40">
        <v>0</v>
      </c>
      <c r="U86" s="3">
        <v>0</v>
      </c>
      <c r="V86" s="3">
        <v>0</v>
      </c>
    </row>
    <row r="87" spans="6:22" x14ac:dyDescent="0.2">
      <c r="F87" s="40">
        <v>0</v>
      </c>
      <c r="G87" s="40">
        <v>0</v>
      </c>
      <c r="H87" s="40">
        <v>0</v>
      </c>
      <c r="I87" s="3">
        <v>0</v>
      </c>
      <c r="J87" s="3">
        <v>0</v>
      </c>
      <c r="P87">
        <v>1</v>
      </c>
      <c r="Q87" s="41">
        <v>0</v>
      </c>
      <c r="R87" s="40">
        <v>1</v>
      </c>
      <c r="S87" s="40">
        <v>0</v>
      </c>
      <c r="T87" s="40">
        <v>0</v>
      </c>
      <c r="U87" s="3">
        <v>0</v>
      </c>
      <c r="V87" s="3">
        <v>1</v>
      </c>
    </row>
    <row r="88" spans="6:22" x14ac:dyDescent="0.2">
      <c r="F88" s="40">
        <v>1</v>
      </c>
      <c r="G88" s="40">
        <v>0</v>
      </c>
      <c r="H88" s="40">
        <v>0</v>
      </c>
      <c r="I88" s="3">
        <v>1</v>
      </c>
      <c r="J88" s="3">
        <v>1</v>
      </c>
      <c r="P88">
        <v>1</v>
      </c>
      <c r="Q88" s="41">
        <v>0</v>
      </c>
      <c r="R88" s="40">
        <v>0</v>
      </c>
      <c r="S88" s="40">
        <v>1</v>
      </c>
      <c r="T88" s="40">
        <v>0</v>
      </c>
      <c r="U88" s="3">
        <v>0</v>
      </c>
      <c r="V88" s="3">
        <v>1</v>
      </c>
    </row>
    <row r="89" spans="6:22" x14ac:dyDescent="0.2">
      <c r="F89" s="40">
        <v>0</v>
      </c>
      <c r="G89" s="40">
        <v>1</v>
      </c>
      <c r="H89" s="40">
        <v>0</v>
      </c>
      <c r="I89" s="3">
        <v>1</v>
      </c>
      <c r="J89" s="3">
        <v>1</v>
      </c>
      <c r="P89">
        <v>2</v>
      </c>
      <c r="Q89" s="41">
        <v>0</v>
      </c>
      <c r="R89" s="40">
        <v>1</v>
      </c>
      <c r="S89" s="40">
        <v>1</v>
      </c>
      <c r="T89" s="40">
        <v>0</v>
      </c>
      <c r="U89" s="3">
        <v>0</v>
      </c>
      <c r="V89" s="3">
        <v>1</v>
      </c>
    </row>
    <row r="90" spans="6:22" x14ac:dyDescent="0.2">
      <c r="F90" s="40">
        <v>1</v>
      </c>
      <c r="G90" s="40">
        <v>1</v>
      </c>
      <c r="H90" s="40">
        <v>0</v>
      </c>
      <c r="I90" s="3">
        <v>0</v>
      </c>
      <c r="J90" s="3">
        <v>1</v>
      </c>
      <c r="P90">
        <v>1</v>
      </c>
      <c r="Q90" s="41">
        <v>0</v>
      </c>
      <c r="R90" s="40">
        <v>0</v>
      </c>
      <c r="S90" s="40">
        <v>0</v>
      </c>
      <c r="T90" s="40">
        <v>1</v>
      </c>
      <c r="U90" s="3">
        <v>1</v>
      </c>
      <c r="V90" s="3">
        <v>0</v>
      </c>
    </row>
    <row r="91" spans="6:22" x14ac:dyDescent="0.2">
      <c r="F91" s="40">
        <v>0</v>
      </c>
      <c r="G91" s="40">
        <v>0</v>
      </c>
      <c r="H91" s="40">
        <v>1</v>
      </c>
      <c r="I91" s="3">
        <v>1</v>
      </c>
      <c r="J91" s="3">
        <v>0</v>
      </c>
      <c r="P91">
        <v>2</v>
      </c>
      <c r="Q91" s="41">
        <v>0</v>
      </c>
      <c r="R91" s="40">
        <v>1</v>
      </c>
      <c r="S91" s="40">
        <v>0</v>
      </c>
      <c r="T91" s="40">
        <v>1</v>
      </c>
      <c r="U91" s="3">
        <v>1</v>
      </c>
      <c r="V91" s="3">
        <v>0</v>
      </c>
    </row>
    <row r="92" spans="6:22" x14ac:dyDescent="0.2">
      <c r="F92" s="40">
        <v>1</v>
      </c>
      <c r="G92" s="40">
        <v>0</v>
      </c>
      <c r="H92" s="40">
        <v>1</v>
      </c>
      <c r="I92" s="3">
        <v>0</v>
      </c>
      <c r="J92" s="3">
        <v>0</v>
      </c>
      <c r="P92">
        <v>2</v>
      </c>
      <c r="Q92" s="41">
        <v>0</v>
      </c>
      <c r="R92" s="40">
        <v>0</v>
      </c>
      <c r="S92" s="40">
        <v>1</v>
      </c>
      <c r="T92" s="40">
        <v>1</v>
      </c>
      <c r="U92" s="3">
        <v>1</v>
      </c>
      <c r="V92" s="3">
        <v>0</v>
      </c>
    </row>
    <row r="93" spans="6:22" x14ac:dyDescent="0.2">
      <c r="F93" s="40">
        <v>0</v>
      </c>
      <c r="G93" s="40">
        <v>1</v>
      </c>
      <c r="H93" s="40">
        <v>1</v>
      </c>
      <c r="I93" s="3">
        <v>0</v>
      </c>
      <c r="J93" s="3">
        <v>0</v>
      </c>
      <c r="P93">
        <v>3</v>
      </c>
      <c r="Q93" s="41">
        <v>0</v>
      </c>
      <c r="R93" s="40">
        <v>1</v>
      </c>
      <c r="S93" s="40">
        <v>1</v>
      </c>
      <c r="T93" s="40">
        <v>1</v>
      </c>
      <c r="U93" s="3">
        <v>1</v>
      </c>
      <c r="V93" s="3">
        <v>1</v>
      </c>
    </row>
    <row r="94" spans="6:22" x14ac:dyDescent="0.2">
      <c r="F94" s="40">
        <v>1</v>
      </c>
      <c r="G94" s="40">
        <v>1</v>
      </c>
      <c r="H94" s="40">
        <v>1</v>
      </c>
      <c r="I94" s="3">
        <v>1</v>
      </c>
      <c r="J94" s="3">
        <v>1</v>
      </c>
      <c r="P94">
        <v>0</v>
      </c>
      <c r="Q94" s="41">
        <v>1</v>
      </c>
      <c r="R94" s="40">
        <v>0</v>
      </c>
      <c r="S94" s="40">
        <v>0</v>
      </c>
      <c r="T94" s="40">
        <v>0</v>
      </c>
      <c r="U94" s="3">
        <v>0</v>
      </c>
      <c r="V94" s="3">
        <v>0</v>
      </c>
    </row>
    <row r="95" spans="6:22" x14ac:dyDescent="0.2">
      <c r="P95">
        <v>1</v>
      </c>
      <c r="Q95" s="41">
        <v>1</v>
      </c>
      <c r="R95" s="40">
        <v>1</v>
      </c>
      <c r="S95" s="40">
        <v>0</v>
      </c>
      <c r="T95" s="40">
        <v>0</v>
      </c>
      <c r="U95" s="3">
        <v>1</v>
      </c>
      <c r="V95" s="3">
        <v>1</v>
      </c>
    </row>
    <row r="96" spans="6:22" x14ac:dyDescent="0.2">
      <c r="P96">
        <v>1</v>
      </c>
      <c r="Q96" s="41">
        <v>1</v>
      </c>
      <c r="R96" s="40">
        <v>0</v>
      </c>
      <c r="S96" s="40">
        <v>1</v>
      </c>
      <c r="T96" s="40">
        <v>0</v>
      </c>
      <c r="U96" s="3">
        <v>1</v>
      </c>
      <c r="V96" s="3">
        <v>1</v>
      </c>
    </row>
    <row r="97" spans="16:22" x14ac:dyDescent="0.2">
      <c r="P97">
        <v>2</v>
      </c>
      <c r="Q97" s="41">
        <v>1</v>
      </c>
      <c r="R97" s="40">
        <v>1</v>
      </c>
      <c r="S97" s="40">
        <v>1</v>
      </c>
      <c r="T97" s="40">
        <v>0</v>
      </c>
      <c r="U97" s="3">
        <v>0</v>
      </c>
      <c r="V97" s="3">
        <v>1</v>
      </c>
    </row>
    <row r="98" spans="16:22" x14ac:dyDescent="0.2">
      <c r="P98">
        <v>1</v>
      </c>
      <c r="Q98" s="41">
        <v>1</v>
      </c>
      <c r="R98" s="40">
        <v>0</v>
      </c>
      <c r="S98" s="40">
        <v>0</v>
      </c>
      <c r="T98" s="40">
        <v>1</v>
      </c>
      <c r="U98" s="3">
        <v>1</v>
      </c>
      <c r="V98" s="3">
        <v>0</v>
      </c>
    </row>
    <row r="99" spans="16:22" x14ac:dyDescent="0.2">
      <c r="P99">
        <v>2</v>
      </c>
      <c r="Q99" s="41">
        <v>1</v>
      </c>
      <c r="R99" s="40">
        <v>1</v>
      </c>
      <c r="S99" s="40">
        <v>0</v>
      </c>
      <c r="T99" s="40">
        <v>1</v>
      </c>
      <c r="U99" s="3">
        <v>0</v>
      </c>
      <c r="V99" s="3">
        <v>0</v>
      </c>
    </row>
    <row r="100" spans="16:22" x14ac:dyDescent="0.2">
      <c r="P100">
        <v>2</v>
      </c>
      <c r="Q100" s="41">
        <v>1</v>
      </c>
      <c r="R100" s="40">
        <v>0</v>
      </c>
      <c r="S100" s="40">
        <v>1</v>
      </c>
      <c r="T100" s="40">
        <v>1</v>
      </c>
      <c r="U100" s="3">
        <v>0</v>
      </c>
      <c r="V100" s="3">
        <v>0</v>
      </c>
    </row>
    <row r="101" spans="16:22" x14ac:dyDescent="0.2">
      <c r="P101">
        <v>3</v>
      </c>
      <c r="Q101" s="41">
        <v>1</v>
      </c>
      <c r="R101" s="40">
        <v>1</v>
      </c>
      <c r="S101" s="40">
        <v>1</v>
      </c>
      <c r="T101" s="40">
        <v>1</v>
      </c>
      <c r="U101" s="3">
        <v>1</v>
      </c>
      <c r="V101" s="3">
        <v>1</v>
      </c>
    </row>
  </sheetData>
  <pageMargins left="0.7" right="0.7" top="0.75" bottom="0.75" header="0.3" footer="0.3"/>
  <pageSetup paperSize="8" scale="5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pageSetUpPr fitToPage="1"/>
  </sheetPr>
  <dimension ref="B2:CO70"/>
  <sheetViews>
    <sheetView zoomScale="50" zoomScaleNormal="50" workbookViewId="0">
      <selection activeCell="AH35" sqref="AH35"/>
    </sheetView>
  </sheetViews>
  <sheetFormatPr defaultRowHeight="12.75" x14ac:dyDescent="0.2"/>
  <cols>
    <col min="1" max="99" width="2.7109375" customWidth="1"/>
  </cols>
  <sheetData>
    <row r="2" spans="2:93" x14ac:dyDescent="0.2">
      <c r="B2" t="s">
        <v>54</v>
      </c>
      <c r="AY2" t="s">
        <v>55</v>
      </c>
      <c r="CN2" s="51"/>
      <c r="CO2" s="51"/>
    </row>
    <row r="3" spans="2:93" x14ac:dyDescent="0.2">
      <c r="CN3" s="51"/>
      <c r="CO3" s="51"/>
    </row>
    <row r="4" spans="2:93" x14ac:dyDescent="0.2">
      <c r="C4" s="54" t="s">
        <v>56</v>
      </c>
      <c r="D4" s="54"/>
      <c r="E4" s="54" t="s">
        <v>57</v>
      </c>
      <c r="F4" s="54"/>
      <c r="G4" s="54"/>
      <c r="H4" s="55" t="s">
        <v>58</v>
      </c>
      <c r="I4" s="55"/>
      <c r="J4" s="55" t="s">
        <v>59</v>
      </c>
      <c r="K4" s="55"/>
      <c r="L4" s="55"/>
      <c r="M4" s="55" t="s">
        <v>60</v>
      </c>
      <c r="N4" s="55"/>
      <c r="O4" s="55" t="s">
        <v>61</v>
      </c>
      <c r="P4" s="55"/>
      <c r="Q4" s="55"/>
      <c r="R4" s="55" t="s">
        <v>62</v>
      </c>
      <c r="S4" s="55"/>
      <c r="T4" s="55" t="s">
        <v>63</v>
      </c>
      <c r="U4" s="55"/>
      <c r="V4" s="55"/>
      <c r="W4" s="55"/>
      <c r="X4" s="55"/>
      <c r="Y4" s="55" t="s">
        <v>64</v>
      </c>
      <c r="Z4" s="55"/>
      <c r="AA4" s="55"/>
      <c r="AB4" s="55"/>
      <c r="AC4" s="55"/>
      <c r="AD4" s="55" t="s">
        <v>65</v>
      </c>
      <c r="AE4" s="55"/>
      <c r="AF4" s="55"/>
      <c r="AG4" s="55"/>
      <c r="AH4" s="55"/>
      <c r="AI4" s="55" t="s">
        <v>66</v>
      </c>
      <c r="AJ4" s="55"/>
      <c r="AK4" s="55"/>
      <c r="AL4" s="55"/>
      <c r="AM4" s="55"/>
      <c r="AN4" s="55" t="s">
        <v>67</v>
      </c>
      <c r="AO4" s="54"/>
      <c r="AP4" s="54"/>
      <c r="AZ4" s="54" t="s">
        <v>56</v>
      </c>
      <c r="BA4" s="54"/>
      <c r="BB4" s="54" t="s">
        <v>57</v>
      </c>
      <c r="BC4" s="54"/>
      <c r="BD4" s="54"/>
      <c r="BE4" s="55" t="s">
        <v>58</v>
      </c>
      <c r="BF4" s="55"/>
      <c r="BG4" s="55" t="s">
        <v>59</v>
      </c>
      <c r="BH4" s="55"/>
      <c r="BI4" s="55"/>
      <c r="BJ4" s="55" t="s">
        <v>60</v>
      </c>
      <c r="BK4" s="55"/>
      <c r="BL4" s="55" t="s">
        <v>61</v>
      </c>
      <c r="BM4" s="55"/>
      <c r="BN4" s="55"/>
      <c r="BO4" s="55" t="s">
        <v>62</v>
      </c>
      <c r="BP4" s="55"/>
      <c r="BQ4" s="55" t="s">
        <v>63</v>
      </c>
      <c r="BR4" s="55"/>
      <c r="BS4" s="55"/>
      <c r="BT4" s="55"/>
      <c r="BU4" s="55"/>
      <c r="BV4" s="55" t="s">
        <v>64</v>
      </c>
      <c r="BW4" s="55"/>
      <c r="BX4" s="55"/>
      <c r="BY4" s="55"/>
      <c r="BZ4" s="55"/>
      <c r="CA4" s="55" t="s">
        <v>65</v>
      </c>
      <c r="CB4" s="55"/>
      <c r="CC4" s="55"/>
      <c r="CD4" s="55"/>
      <c r="CE4" s="55"/>
      <c r="CF4" s="55" t="s">
        <v>66</v>
      </c>
      <c r="CG4" s="55"/>
      <c r="CH4" s="55"/>
      <c r="CI4" s="55"/>
      <c r="CJ4" s="55"/>
      <c r="CK4" s="55" t="s">
        <v>67</v>
      </c>
      <c r="CL4" s="54"/>
      <c r="CM4" s="54"/>
      <c r="CN4" s="51"/>
      <c r="CO4" s="51"/>
    </row>
    <row r="5" spans="2:93" x14ac:dyDescent="0.2">
      <c r="C5" s="54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Z5" s="54"/>
      <c r="BA5" s="57"/>
      <c r="BB5" s="58"/>
      <c r="BC5" s="59"/>
      <c r="BD5" s="55"/>
      <c r="BE5" s="55"/>
      <c r="BF5" s="57"/>
      <c r="BG5" s="58"/>
      <c r="BH5" s="59"/>
      <c r="BI5" s="55"/>
      <c r="BJ5" s="55"/>
      <c r="BK5" s="57"/>
      <c r="BL5" s="58"/>
      <c r="BM5" s="59"/>
      <c r="BN5" s="55"/>
      <c r="BO5" s="55"/>
      <c r="BP5" s="57"/>
      <c r="BQ5" s="58"/>
      <c r="BR5" s="59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1"/>
      <c r="CO5" s="51"/>
    </row>
    <row r="6" spans="2:93" x14ac:dyDescent="0.2">
      <c r="C6" s="54" t="s">
        <v>68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Z6" s="54" t="s">
        <v>68</v>
      </c>
      <c r="BA6" s="60"/>
      <c r="BB6" s="61" t="s">
        <v>69</v>
      </c>
      <c r="BC6" s="62"/>
      <c r="BD6" s="55"/>
      <c r="BE6" s="55"/>
      <c r="BF6" s="60"/>
      <c r="BG6" s="61" t="s">
        <v>70</v>
      </c>
      <c r="BH6" s="62"/>
      <c r="BI6" s="55"/>
      <c r="BJ6" s="55"/>
      <c r="BK6" s="60"/>
      <c r="BL6" s="61" t="s">
        <v>71</v>
      </c>
      <c r="BM6" s="62"/>
      <c r="BN6" s="55"/>
      <c r="BO6" s="55"/>
      <c r="BP6" s="60"/>
      <c r="BQ6" s="61" t="s">
        <v>72</v>
      </c>
      <c r="BR6" s="62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1"/>
      <c r="CO6" s="51"/>
    </row>
    <row r="7" spans="2:93" x14ac:dyDescent="0.2">
      <c r="C7" s="54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Z7" s="54"/>
      <c r="BA7" s="63"/>
      <c r="BB7" s="64"/>
      <c r="BC7" s="65"/>
      <c r="BD7" s="55"/>
      <c r="BE7" s="55"/>
      <c r="BF7" s="63"/>
      <c r="BG7" s="64"/>
      <c r="BH7" s="65"/>
      <c r="BI7" s="55"/>
      <c r="BJ7" s="55"/>
      <c r="BK7" s="63"/>
      <c r="BL7" s="64"/>
      <c r="BM7" s="65"/>
      <c r="BN7" s="55"/>
      <c r="BO7" s="55"/>
      <c r="BP7" s="63"/>
      <c r="BQ7" s="64"/>
      <c r="BR7" s="65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1"/>
      <c r="CO7" s="51"/>
    </row>
    <row r="8" spans="2:93" x14ac:dyDescent="0.2"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1"/>
      <c r="CO8" s="51"/>
    </row>
    <row r="9" spans="2:93" x14ac:dyDescent="0.2">
      <c r="C9" s="54"/>
      <c r="D9" s="54"/>
      <c r="E9" s="54"/>
      <c r="F9" s="54"/>
      <c r="G9" s="54"/>
      <c r="H9" s="55" t="s">
        <v>56</v>
      </c>
      <c r="I9" s="55"/>
      <c r="J9" s="55"/>
      <c r="K9" s="55"/>
      <c r="L9" s="55"/>
      <c r="M9" s="55" t="s">
        <v>58</v>
      </c>
      <c r="N9" s="55"/>
      <c r="O9" s="55"/>
      <c r="P9" s="55"/>
      <c r="Q9" s="55"/>
      <c r="R9" s="55" t="s">
        <v>60</v>
      </c>
      <c r="S9" s="55"/>
      <c r="T9" s="55"/>
      <c r="U9" s="55"/>
      <c r="V9" s="55"/>
      <c r="W9" s="55" t="s">
        <v>62</v>
      </c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66"/>
      <c r="AR9" s="66"/>
      <c r="AZ9" s="54"/>
      <c r="BA9" s="54"/>
      <c r="BB9" s="54"/>
      <c r="BC9" s="54"/>
      <c r="BD9" s="54"/>
      <c r="BE9" s="55" t="s">
        <v>56</v>
      </c>
      <c r="BF9" s="55"/>
      <c r="BG9" s="55"/>
      <c r="BH9" s="55"/>
      <c r="BI9" s="55"/>
      <c r="BJ9" s="55" t="s">
        <v>58</v>
      </c>
      <c r="BK9" s="55"/>
      <c r="BL9" s="55"/>
      <c r="BM9" s="55"/>
      <c r="BN9" s="55"/>
      <c r="BO9" s="55" t="s">
        <v>60</v>
      </c>
      <c r="BP9" s="55"/>
      <c r="BQ9" s="55"/>
      <c r="BR9" s="55"/>
      <c r="BS9" s="55"/>
      <c r="BT9" s="55" t="s">
        <v>62</v>
      </c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67"/>
      <c r="CO9" s="51"/>
    </row>
    <row r="10" spans="2:93" x14ac:dyDescent="0.2">
      <c r="C10" s="54"/>
      <c r="D10" s="54"/>
      <c r="E10" s="54"/>
      <c r="F10" s="54"/>
      <c r="G10" s="54"/>
      <c r="H10" s="55"/>
      <c r="I10" s="57"/>
      <c r="J10" s="58"/>
      <c r="K10" s="59"/>
      <c r="L10" s="55"/>
      <c r="M10" s="55"/>
      <c r="N10" s="57"/>
      <c r="O10" s="58"/>
      <c r="P10" s="59"/>
      <c r="Q10" s="55"/>
      <c r="R10" s="55"/>
      <c r="S10" s="57"/>
      <c r="T10" s="58"/>
      <c r="U10" s="59"/>
      <c r="V10" s="55"/>
      <c r="W10" s="55"/>
      <c r="X10" s="57"/>
      <c r="Y10" s="58"/>
      <c r="Z10" s="59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66"/>
      <c r="AR10" s="66"/>
      <c r="AZ10" s="54"/>
      <c r="BA10" s="54"/>
      <c r="BB10" s="54"/>
      <c r="BC10" s="54"/>
      <c r="BD10" s="54"/>
      <c r="BE10" s="55"/>
      <c r="BF10" s="57"/>
      <c r="BG10" s="58"/>
      <c r="BH10" s="59"/>
      <c r="BI10" s="55"/>
      <c r="BJ10" s="55"/>
      <c r="BK10" s="57"/>
      <c r="BL10" s="58"/>
      <c r="BM10" s="59"/>
      <c r="BN10" s="55"/>
      <c r="BO10" s="55"/>
      <c r="BP10" s="57"/>
      <c r="BQ10" s="58"/>
      <c r="BR10" s="59"/>
      <c r="BS10" s="55"/>
      <c r="BT10" s="55"/>
      <c r="BU10" s="57"/>
      <c r="BV10" s="58"/>
      <c r="BW10" s="59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67"/>
      <c r="CO10" s="51"/>
    </row>
    <row r="11" spans="2:93" x14ac:dyDescent="0.2">
      <c r="C11" s="55" t="s">
        <v>73</v>
      </c>
      <c r="D11" s="54"/>
      <c r="E11" s="54"/>
      <c r="F11" s="54"/>
      <c r="G11" s="54"/>
      <c r="H11" s="55"/>
      <c r="I11" s="60"/>
      <c r="J11" s="61" t="s">
        <v>74</v>
      </c>
      <c r="K11" s="62"/>
      <c r="L11" s="55"/>
      <c r="M11" s="55"/>
      <c r="N11" s="60"/>
      <c r="O11" s="61" t="s">
        <v>75</v>
      </c>
      <c r="P11" s="62"/>
      <c r="Q11" s="55"/>
      <c r="R11" s="55"/>
      <c r="S11" s="60"/>
      <c r="T11" s="61" t="s">
        <v>76</v>
      </c>
      <c r="U11" s="62"/>
      <c r="V11" s="55"/>
      <c r="W11" s="55"/>
      <c r="X11" s="60"/>
      <c r="Y11" s="61" t="s">
        <v>42</v>
      </c>
      <c r="Z11" s="62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66"/>
      <c r="AR11" s="66"/>
      <c r="AZ11" s="55" t="s">
        <v>73</v>
      </c>
      <c r="BA11" s="54"/>
      <c r="BB11" s="54"/>
      <c r="BC11" s="54"/>
      <c r="BD11" s="54"/>
      <c r="BE11" s="55"/>
      <c r="BF11" s="60"/>
      <c r="BG11" s="61" t="s">
        <v>74</v>
      </c>
      <c r="BH11" s="62"/>
      <c r="BI11" s="55"/>
      <c r="BJ11" s="55"/>
      <c r="BK11" s="60"/>
      <c r="BL11" s="61" t="s">
        <v>75</v>
      </c>
      <c r="BM11" s="62"/>
      <c r="BN11" s="55"/>
      <c r="BO11" s="55"/>
      <c r="BP11" s="60"/>
      <c r="BQ11" s="61" t="s">
        <v>76</v>
      </c>
      <c r="BR11" s="62"/>
      <c r="BS11" s="55"/>
      <c r="BT11" s="55"/>
      <c r="BU11" s="60"/>
      <c r="BV11" s="61" t="s">
        <v>42</v>
      </c>
      <c r="BW11" s="62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67"/>
      <c r="CO11" s="51"/>
    </row>
    <row r="12" spans="2:93" x14ac:dyDescent="0.2">
      <c r="C12" s="55"/>
      <c r="D12" s="54"/>
      <c r="E12" s="54"/>
      <c r="F12" s="54"/>
      <c r="G12" s="54"/>
      <c r="H12" s="55"/>
      <c r="I12" s="63"/>
      <c r="J12" s="64"/>
      <c r="K12" s="65"/>
      <c r="L12" s="55"/>
      <c r="M12" s="55"/>
      <c r="N12" s="63"/>
      <c r="O12" s="64"/>
      <c r="P12" s="65"/>
      <c r="Q12" s="55"/>
      <c r="R12" s="55"/>
      <c r="S12" s="63"/>
      <c r="T12" s="64"/>
      <c r="U12" s="65"/>
      <c r="V12" s="55"/>
      <c r="W12" s="55"/>
      <c r="X12" s="63"/>
      <c r="Y12" s="64"/>
      <c r="Z12" s="6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66"/>
      <c r="AR12" s="66"/>
      <c r="AZ12" s="55"/>
      <c r="BA12" s="54"/>
      <c r="BB12" s="54"/>
      <c r="BC12" s="54"/>
      <c r="BD12" s="54"/>
      <c r="BE12" s="55"/>
      <c r="BF12" s="63"/>
      <c r="BG12" s="64"/>
      <c r="BH12" s="65"/>
      <c r="BI12" s="55"/>
      <c r="BJ12" s="55"/>
      <c r="BK12" s="63"/>
      <c r="BL12" s="64"/>
      <c r="BM12" s="65"/>
      <c r="BN12" s="55"/>
      <c r="BO12" s="55"/>
      <c r="BP12" s="63"/>
      <c r="BQ12" s="64"/>
      <c r="BR12" s="65"/>
      <c r="BS12" s="55"/>
      <c r="BT12" s="55"/>
      <c r="BU12" s="63"/>
      <c r="BV12" s="64"/>
      <c r="BW12" s="6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67"/>
      <c r="CO12" s="51"/>
    </row>
    <row r="13" spans="2:93" x14ac:dyDescent="0.2">
      <c r="C13" s="55"/>
      <c r="D13" s="54"/>
      <c r="E13" s="54"/>
      <c r="F13" s="54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66"/>
      <c r="AR13" s="66"/>
      <c r="AZ13" s="55"/>
      <c r="BA13" s="54"/>
      <c r="BB13" s="54"/>
      <c r="BC13" s="54"/>
      <c r="BD13" s="54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67"/>
      <c r="CO13" s="51"/>
    </row>
    <row r="14" spans="2:93" x14ac:dyDescent="0.2">
      <c r="C14" s="55"/>
      <c r="D14" s="54"/>
      <c r="E14" s="54"/>
      <c r="F14" s="54"/>
      <c r="G14" s="54"/>
      <c r="H14" s="55"/>
      <c r="I14" s="55"/>
      <c r="J14" s="55"/>
      <c r="K14" s="55"/>
      <c r="L14" s="55"/>
      <c r="M14" s="55" t="s">
        <v>56</v>
      </c>
      <c r="N14" s="55"/>
      <c r="O14" s="55"/>
      <c r="P14" s="55"/>
      <c r="Q14" s="55"/>
      <c r="R14" s="55" t="s">
        <v>58</v>
      </c>
      <c r="S14" s="55"/>
      <c r="T14" s="55"/>
      <c r="U14" s="55"/>
      <c r="V14" s="55"/>
      <c r="W14" s="55" t="s">
        <v>60</v>
      </c>
      <c r="X14" s="55"/>
      <c r="Y14" s="55"/>
      <c r="Z14" s="55"/>
      <c r="AA14" s="55"/>
      <c r="AB14" s="55" t="s">
        <v>62</v>
      </c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66"/>
      <c r="AR14" s="66"/>
      <c r="AZ14" s="55"/>
      <c r="BA14" s="54"/>
      <c r="BB14" s="54"/>
      <c r="BC14" s="54"/>
      <c r="BD14" s="54"/>
      <c r="BE14" s="55"/>
      <c r="BF14" s="55"/>
      <c r="BG14" s="55"/>
      <c r="BH14" s="55"/>
      <c r="BI14" s="55"/>
      <c r="BJ14" s="55" t="s">
        <v>56</v>
      </c>
      <c r="BK14" s="55"/>
      <c r="BL14" s="55"/>
      <c r="BM14" s="55"/>
      <c r="BN14" s="55"/>
      <c r="BO14" s="55" t="s">
        <v>58</v>
      </c>
      <c r="BP14" s="55"/>
      <c r="BQ14" s="55"/>
      <c r="BR14" s="55"/>
      <c r="BS14" s="55"/>
      <c r="BT14" s="55" t="s">
        <v>60</v>
      </c>
      <c r="BU14" s="55"/>
      <c r="BV14" s="55"/>
      <c r="BW14" s="55"/>
      <c r="BX14" s="55"/>
      <c r="BY14" s="55" t="s">
        <v>62</v>
      </c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67"/>
      <c r="CO14" s="51"/>
    </row>
    <row r="15" spans="2:93" x14ac:dyDescent="0.2">
      <c r="C15" s="55"/>
      <c r="D15" s="54"/>
      <c r="E15" s="54"/>
      <c r="F15" s="54"/>
      <c r="G15" s="54"/>
      <c r="H15" s="55"/>
      <c r="I15" s="55"/>
      <c r="J15" s="55"/>
      <c r="K15" s="55"/>
      <c r="L15" s="55"/>
      <c r="M15" s="55"/>
      <c r="N15" s="57"/>
      <c r="O15" s="58"/>
      <c r="P15" s="59"/>
      <c r="Q15" s="55"/>
      <c r="R15" s="55"/>
      <c r="S15" s="57"/>
      <c r="T15" s="58"/>
      <c r="U15" s="59"/>
      <c r="V15" s="55"/>
      <c r="W15" s="55"/>
      <c r="X15" s="57"/>
      <c r="Y15" s="58"/>
      <c r="Z15" s="59"/>
      <c r="AA15" s="55"/>
      <c r="AB15" s="55"/>
      <c r="AC15" s="57"/>
      <c r="AD15" s="58"/>
      <c r="AE15" s="59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66"/>
      <c r="AR15" s="66"/>
      <c r="AZ15" s="55"/>
      <c r="BA15" s="54"/>
      <c r="BB15" s="54"/>
      <c r="BC15" s="54"/>
      <c r="BD15" s="54"/>
      <c r="BE15" s="55"/>
      <c r="BF15" s="55"/>
      <c r="BG15" s="55"/>
      <c r="BH15" s="55"/>
      <c r="BI15" s="55"/>
      <c r="BJ15" s="55"/>
      <c r="BK15" s="57"/>
      <c r="BL15" s="58"/>
      <c r="BM15" s="59"/>
      <c r="BN15" s="55"/>
      <c r="BO15" s="55"/>
      <c r="BP15" s="57"/>
      <c r="BQ15" s="58"/>
      <c r="BR15" s="59"/>
      <c r="BS15" s="55"/>
      <c r="BT15" s="55"/>
      <c r="BU15" s="57"/>
      <c r="BV15" s="58"/>
      <c r="BW15" s="59"/>
      <c r="BX15" s="55"/>
      <c r="BY15" s="55"/>
      <c r="BZ15" s="57"/>
      <c r="CA15" s="58"/>
      <c r="CB15" s="59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67"/>
      <c r="CO15" s="51"/>
    </row>
    <row r="16" spans="2:93" x14ac:dyDescent="0.2">
      <c r="C16" s="55" t="s">
        <v>77</v>
      </c>
      <c r="D16" s="54"/>
      <c r="E16" s="54"/>
      <c r="F16" s="54"/>
      <c r="G16" s="54"/>
      <c r="H16" s="55"/>
      <c r="I16" s="55"/>
      <c r="J16" s="55"/>
      <c r="K16" s="55"/>
      <c r="L16" s="55"/>
      <c r="M16" s="55"/>
      <c r="N16" s="60"/>
      <c r="O16" s="61" t="s">
        <v>78</v>
      </c>
      <c r="P16" s="62"/>
      <c r="Q16" s="55"/>
      <c r="R16" s="55"/>
      <c r="S16" s="60"/>
      <c r="T16" s="61" t="s">
        <v>79</v>
      </c>
      <c r="U16" s="62"/>
      <c r="V16" s="55"/>
      <c r="W16" s="55"/>
      <c r="X16" s="60"/>
      <c r="Y16" s="61" t="s">
        <v>43</v>
      </c>
      <c r="Z16" s="62"/>
      <c r="AA16" s="55"/>
      <c r="AB16" s="55"/>
      <c r="AC16" s="60"/>
      <c r="AD16" s="61" t="s">
        <v>41</v>
      </c>
      <c r="AE16" s="62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66"/>
      <c r="AR16" s="66"/>
      <c r="AZ16" s="55" t="s">
        <v>77</v>
      </c>
      <c r="BA16" s="54"/>
      <c r="BB16" s="54"/>
      <c r="BC16" s="54"/>
      <c r="BD16" s="54"/>
      <c r="BE16" s="55"/>
      <c r="BF16" s="55"/>
      <c r="BG16" s="55"/>
      <c r="BH16" s="55"/>
      <c r="BI16" s="55"/>
      <c r="BJ16" s="55"/>
      <c r="BK16" s="60"/>
      <c r="BL16" s="61" t="s">
        <v>78</v>
      </c>
      <c r="BM16" s="62"/>
      <c r="BN16" s="55"/>
      <c r="BO16" s="55"/>
      <c r="BP16" s="60"/>
      <c r="BQ16" s="61" t="s">
        <v>79</v>
      </c>
      <c r="BR16" s="62"/>
      <c r="BS16" s="55"/>
      <c r="BT16" s="55"/>
      <c r="BU16" s="60"/>
      <c r="BV16" s="61" t="s">
        <v>43</v>
      </c>
      <c r="BW16" s="62"/>
      <c r="BX16" s="55"/>
      <c r="BY16" s="55"/>
      <c r="BZ16" s="60"/>
      <c r="CA16" s="61" t="s">
        <v>41</v>
      </c>
      <c r="CB16" s="62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67"/>
      <c r="CO16" s="51"/>
    </row>
    <row r="17" spans="3:93" x14ac:dyDescent="0.2">
      <c r="C17" s="55"/>
      <c r="D17" s="54"/>
      <c r="E17" s="54"/>
      <c r="F17" s="54"/>
      <c r="G17" s="54"/>
      <c r="H17" s="55"/>
      <c r="I17" s="55"/>
      <c r="J17" s="55"/>
      <c r="K17" s="55"/>
      <c r="L17" s="55"/>
      <c r="M17" s="55"/>
      <c r="N17" s="63"/>
      <c r="O17" s="64"/>
      <c r="P17" s="65"/>
      <c r="Q17" s="55"/>
      <c r="R17" s="55"/>
      <c r="S17" s="63"/>
      <c r="T17" s="64"/>
      <c r="U17" s="65"/>
      <c r="V17" s="55"/>
      <c r="W17" s="55"/>
      <c r="X17" s="63"/>
      <c r="Y17" s="64"/>
      <c r="Z17" s="65"/>
      <c r="AA17" s="55"/>
      <c r="AB17" s="55"/>
      <c r="AC17" s="63"/>
      <c r="AD17" s="64"/>
      <c r="AE17" s="6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66"/>
      <c r="AR17" s="66"/>
      <c r="AZ17" s="55"/>
      <c r="BA17" s="54"/>
      <c r="BB17" s="54"/>
      <c r="BC17" s="54"/>
      <c r="BD17" s="54"/>
      <c r="BE17" s="55"/>
      <c r="BF17" s="55"/>
      <c r="BG17" s="55"/>
      <c r="BH17" s="55"/>
      <c r="BI17" s="55"/>
      <c r="BJ17" s="55"/>
      <c r="BK17" s="63"/>
      <c r="BL17" s="64"/>
      <c r="BM17" s="65"/>
      <c r="BN17" s="55"/>
      <c r="BO17" s="55"/>
      <c r="BP17" s="63"/>
      <c r="BQ17" s="64"/>
      <c r="BR17" s="65"/>
      <c r="BS17" s="55"/>
      <c r="BT17" s="55"/>
      <c r="BU17" s="63"/>
      <c r="BV17" s="64"/>
      <c r="BW17" s="65"/>
      <c r="BX17" s="55"/>
      <c r="BY17" s="55"/>
      <c r="BZ17" s="63"/>
      <c r="CA17" s="64"/>
      <c r="CB17" s="6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67"/>
      <c r="CO17" s="51"/>
    </row>
    <row r="18" spans="3:93" x14ac:dyDescent="0.2">
      <c r="C18" s="55"/>
      <c r="D18" s="54"/>
      <c r="E18" s="54"/>
      <c r="F18" s="54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66"/>
      <c r="AR18" s="66"/>
      <c r="AZ18" s="55"/>
      <c r="BA18" s="54"/>
      <c r="BB18" s="54"/>
      <c r="BC18" s="54"/>
      <c r="BD18" s="54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67"/>
      <c r="CO18" s="51"/>
    </row>
    <row r="19" spans="3:93" x14ac:dyDescent="0.2">
      <c r="C19" s="55"/>
      <c r="D19" s="54"/>
      <c r="E19" s="54"/>
      <c r="F19" s="54"/>
      <c r="G19" s="54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 t="s">
        <v>56</v>
      </c>
      <c r="S19" s="55"/>
      <c r="T19" s="55"/>
      <c r="U19" s="55"/>
      <c r="V19" s="55"/>
      <c r="W19" s="55" t="s">
        <v>58</v>
      </c>
      <c r="X19" s="55"/>
      <c r="Y19" s="55"/>
      <c r="Z19" s="55"/>
      <c r="AA19" s="55"/>
      <c r="AB19" s="55" t="s">
        <v>60</v>
      </c>
      <c r="AC19" s="55"/>
      <c r="AD19" s="55"/>
      <c r="AE19" s="55"/>
      <c r="AF19" s="55"/>
      <c r="AG19" s="55" t="s">
        <v>62</v>
      </c>
      <c r="AH19" s="55"/>
      <c r="AI19" s="55"/>
      <c r="AJ19" s="55"/>
      <c r="AK19" s="55"/>
      <c r="AL19" s="55"/>
      <c r="AM19" s="55"/>
      <c r="AN19" s="55"/>
      <c r="AO19" s="55"/>
      <c r="AP19" s="55"/>
      <c r="AQ19" s="66"/>
      <c r="AR19" s="66"/>
      <c r="AZ19" s="55"/>
      <c r="BA19" s="54"/>
      <c r="BB19" s="54"/>
      <c r="BC19" s="54"/>
      <c r="BD19" s="54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 t="s">
        <v>56</v>
      </c>
      <c r="BP19" s="55"/>
      <c r="BQ19" s="55"/>
      <c r="BR19" s="55"/>
      <c r="BS19" s="55"/>
      <c r="BT19" s="55" t="s">
        <v>58</v>
      </c>
      <c r="BU19" s="55"/>
      <c r="BV19" s="55"/>
      <c r="BW19" s="55"/>
      <c r="BX19" s="55"/>
      <c r="BY19" s="55" t="s">
        <v>60</v>
      </c>
      <c r="BZ19" s="55"/>
      <c r="CA19" s="55"/>
      <c r="CB19" s="55"/>
      <c r="CC19" s="55"/>
      <c r="CD19" s="55" t="s">
        <v>62</v>
      </c>
      <c r="CE19" s="55"/>
      <c r="CF19" s="55"/>
      <c r="CG19" s="55"/>
      <c r="CH19" s="55"/>
      <c r="CI19" s="55"/>
      <c r="CJ19" s="55"/>
      <c r="CK19" s="55"/>
      <c r="CL19" s="55"/>
      <c r="CM19" s="55"/>
      <c r="CN19" s="67"/>
      <c r="CO19" s="51"/>
    </row>
    <row r="20" spans="3:93" x14ac:dyDescent="0.2">
      <c r="C20" s="55"/>
      <c r="D20" s="54"/>
      <c r="E20" s="54"/>
      <c r="F20" s="54"/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7"/>
      <c r="T20" s="58"/>
      <c r="U20" s="59"/>
      <c r="V20" s="55"/>
      <c r="W20" s="55"/>
      <c r="X20" s="57"/>
      <c r="Y20" s="58"/>
      <c r="Z20" s="59"/>
      <c r="AA20" s="55"/>
      <c r="AB20" s="55"/>
      <c r="AC20" s="57"/>
      <c r="AD20" s="58"/>
      <c r="AE20" s="59"/>
      <c r="AF20" s="55"/>
      <c r="AG20" s="55"/>
      <c r="AH20" s="57"/>
      <c r="AI20" s="58"/>
      <c r="AJ20" s="59"/>
      <c r="AK20" s="55"/>
      <c r="AL20" s="55"/>
      <c r="AM20" s="55"/>
      <c r="AN20" s="55"/>
      <c r="AO20" s="55"/>
      <c r="AP20" s="55"/>
      <c r="AQ20" s="66"/>
      <c r="AR20" s="66"/>
      <c r="AZ20" s="55"/>
      <c r="BA20" s="54"/>
      <c r="BB20" s="54"/>
      <c r="BC20" s="54"/>
      <c r="BD20" s="54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7"/>
      <c r="BQ20" s="58"/>
      <c r="BR20" s="59"/>
      <c r="BS20" s="55"/>
      <c r="BT20" s="55"/>
      <c r="BU20" s="57"/>
      <c r="BV20" s="58"/>
      <c r="BW20" s="59"/>
      <c r="BX20" s="55"/>
      <c r="BY20" s="55"/>
      <c r="BZ20" s="57"/>
      <c r="CA20" s="58"/>
      <c r="CB20" s="59"/>
      <c r="CC20" s="55"/>
      <c r="CD20" s="55"/>
      <c r="CE20" s="57"/>
      <c r="CF20" s="58"/>
      <c r="CG20" s="59"/>
      <c r="CH20" s="55"/>
      <c r="CI20" s="55"/>
      <c r="CJ20" s="55"/>
      <c r="CK20" s="55"/>
      <c r="CL20" s="55"/>
      <c r="CM20" s="55"/>
      <c r="CN20" s="67"/>
      <c r="CO20" s="51"/>
    </row>
    <row r="21" spans="3:93" x14ac:dyDescent="0.2">
      <c r="C21" s="55" t="s">
        <v>80</v>
      </c>
      <c r="D21" s="54"/>
      <c r="E21" s="54"/>
      <c r="F21" s="54"/>
      <c r="G21" s="54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60"/>
      <c r="T21" s="61" t="s">
        <v>81</v>
      </c>
      <c r="U21" s="62"/>
      <c r="V21" s="55"/>
      <c r="W21" s="55"/>
      <c r="X21" s="60"/>
      <c r="Y21" s="61" t="s">
        <v>44</v>
      </c>
      <c r="Z21" s="62"/>
      <c r="AA21" s="55"/>
      <c r="AB21" s="55"/>
      <c r="AC21" s="60"/>
      <c r="AD21" s="61" t="s">
        <v>46</v>
      </c>
      <c r="AE21" s="62"/>
      <c r="AF21" s="55"/>
      <c r="AG21" s="55"/>
      <c r="AH21" s="60"/>
      <c r="AI21" s="61" t="s">
        <v>40</v>
      </c>
      <c r="AJ21" s="62"/>
      <c r="AK21" s="55"/>
      <c r="AL21" s="55"/>
      <c r="AM21" s="55"/>
      <c r="AN21" s="55"/>
      <c r="AO21" s="55"/>
      <c r="AP21" s="55"/>
      <c r="AQ21" s="66"/>
      <c r="AR21" s="66"/>
      <c r="AZ21" s="55" t="s">
        <v>80</v>
      </c>
      <c r="BA21" s="54"/>
      <c r="BB21" s="54"/>
      <c r="BC21" s="54"/>
      <c r="BD21" s="54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60"/>
      <c r="BQ21" s="61" t="s">
        <v>81</v>
      </c>
      <c r="BR21" s="62"/>
      <c r="BS21" s="55"/>
      <c r="BT21" s="55"/>
      <c r="BU21" s="60"/>
      <c r="BV21" s="61" t="s">
        <v>44</v>
      </c>
      <c r="BW21" s="62"/>
      <c r="BX21" s="55"/>
      <c r="BY21" s="55"/>
      <c r="BZ21" s="60"/>
      <c r="CA21" s="61" t="s">
        <v>46</v>
      </c>
      <c r="CB21" s="62"/>
      <c r="CC21" s="55"/>
      <c r="CD21" s="55"/>
      <c r="CE21" s="60"/>
      <c r="CF21" s="61" t="s">
        <v>40</v>
      </c>
      <c r="CG21" s="62"/>
      <c r="CH21" s="55"/>
      <c r="CI21" s="55"/>
      <c r="CJ21" s="55"/>
      <c r="CK21" s="55"/>
      <c r="CL21" s="55"/>
      <c r="CM21" s="55"/>
      <c r="CN21" s="67"/>
      <c r="CO21" s="51"/>
    </row>
    <row r="22" spans="3:93" x14ac:dyDescent="0.2">
      <c r="C22" s="55"/>
      <c r="D22" s="54"/>
      <c r="E22" s="54"/>
      <c r="F22" s="54"/>
      <c r="G22" s="54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63"/>
      <c r="T22" s="64"/>
      <c r="U22" s="65"/>
      <c r="V22" s="55"/>
      <c r="W22" s="55"/>
      <c r="X22" s="63"/>
      <c r="Y22" s="64"/>
      <c r="Z22" s="65"/>
      <c r="AA22" s="55"/>
      <c r="AB22" s="55"/>
      <c r="AC22" s="63"/>
      <c r="AD22" s="64"/>
      <c r="AE22" s="65"/>
      <c r="AF22" s="55"/>
      <c r="AG22" s="55"/>
      <c r="AH22" s="63"/>
      <c r="AI22" s="64"/>
      <c r="AJ22" s="65"/>
      <c r="AK22" s="55"/>
      <c r="AL22" s="55"/>
      <c r="AM22" s="55"/>
      <c r="AN22" s="55"/>
      <c r="AO22" s="55"/>
      <c r="AP22" s="55"/>
      <c r="AQ22" s="66"/>
      <c r="AR22" s="66"/>
      <c r="AZ22" s="55"/>
      <c r="BA22" s="54"/>
      <c r="BB22" s="54"/>
      <c r="BC22" s="54"/>
      <c r="BD22" s="54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63"/>
      <c r="BQ22" s="64"/>
      <c r="BR22" s="65"/>
      <c r="BS22" s="55"/>
      <c r="BT22" s="55"/>
      <c r="BU22" s="63"/>
      <c r="BV22" s="64"/>
      <c r="BW22" s="65"/>
      <c r="BX22" s="55"/>
      <c r="BY22" s="55"/>
      <c r="BZ22" s="63"/>
      <c r="CA22" s="64"/>
      <c r="CB22" s="65"/>
      <c r="CC22" s="55"/>
      <c r="CD22" s="55"/>
      <c r="CE22" s="63"/>
      <c r="CF22" s="64"/>
      <c r="CG22" s="65"/>
      <c r="CH22" s="55"/>
      <c r="CI22" s="55"/>
      <c r="CJ22" s="55"/>
      <c r="CK22" s="55"/>
      <c r="CL22" s="55"/>
      <c r="CM22" s="55"/>
      <c r="CN22" s="67"/>
      <c r="CO22" s="51"/>
    </row>
    <row r="23" spans="3:93" x14ac:dyDescent="0.2">
      <c r="C23" s="55"/>
      <c r="D23" s="54"/>
      <c r="E23" s="54"/>
      <c r="F23" s="54"/>
      <c r="G23" s="54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66"/>
      <c r="AR23" s="66"/>
      <c r="AZ23" s="55"/>
      <c r="BA23" s="54"/>
      <c r="BB23" s="54"/>
      <c r="BC23" s="54"/>
      <c r="BD23" s="54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67"/>
      <c r="CO23" s="51"/>
    </row>
    <row r="24" spans="3:93" x14ac:dyDescent="0.2">
      <c r="C24" s="55"/>
      <c r="D24" s="54"/>
      <c r="E24" s="54"/>
      <c r="F24" s="54"/>
      <c r="G24" s="54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 t="s">
        <v>56</v>
      </c>
      <c r="X24" s="55"/>
      <c r="Y24" s="55"/>
      <c r="Z24" s="55"/>
      <c r="AA24" s="55"/>
      <c r="AB24" s="55" t="s">
        <v>58</v>
      </c>
      <c r="AC24" s="55"/>
      <c r="AD24" s="55"/>
      <c r="AE24" s="55"/>
      <c r="AF24" s="55"/>
      <c r="AG24" s="55" t="s">
        <v>60</v>
      </c>
      <c r="AH24" s="55"/>
      <c r="AI24" s="55"/>
      <c r="AJ24" s="55"/>
      <c r="AK24" s="55"/>
      <c r="AL24" s="55" t="s">
        <v>62</v>
      </c>
      <c r="AM24" s="55"/>
      <c r="AN24" s="55"/>
      <c r="AO24" s="55"/>
      <c r="AP24" s="55"/>
      <c r="AQ24" s="66"/>
      <c r="AR24" s="66"/>
      <c r="AZ24" s="55"/>
      <c r="BA24" s="54"/>
      <c r="BB24" s="54"/>
      <c r="BC24" s="54"/>
      <c r="BD24" s="54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 t="s">
        <v>56</v>
      </c>
      <c r="BU24" s="55"/>
      <c r="BV24" s="55"/>
      <c r="BW24" s="55"/>
      <c r="BX24" s="55"/>
      <c r="BY24" s="55" t="s">
        <v>58</v>
      </c>
      <c r="BZ24" s="55"/>
      <c r="CA24" s="55"/>
      <c r="CB24" s="55"/>
      <c r="CC24" s="55"/>
      <c r="CD24" s="55" t="s">
        <v>60</v>
      </c>
      <c r="CE24" s="55"/>
      <c r="CF24" s="55"/>
      <c r="CG24" s="55"/>
      <c r="CH24" s="55"/>
      <c r="CI24" s="55" t="s">
        <v>62</v>
      </c>
      <c r="CJ24" s="55"/>
      <c r="CK24" s="55"/>
      <c r="CL24" s="55"/>
      <c r="CM24" s="55"/>
      <c r="CN24" s="67"/>
      <c r="CO24" s="51"/>
    </row>
    <row r="25" spans="3:93" x14ac:dyDescent="0.2">
      <c r="C25" s="55"/>
      <c r="D25" s="54"/>
      <c r="E25" s="54"/>
      <c r="F25" s="54"/>
      <c r="G25" s="54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7"/>
      <c r="Y25" s="58"/>
      <c r="Z25" s="59"/>
      <c r="AA25" s="55"/>
      <c r="AB25" s="55"/>
      <c r="AC25" s="57"/>
      <c r="AD25" s="58"/>
      <c r="AE25" s="59"/>
      <c r="AF25" s="55"/>
      <c r="AG25" s="55"/>
      <c r="AH25" s="57"/>
      <c r="AI25" s="58"/>
      <c r="AJ25" s="59"/>
      <c r="AK25" s="55"/>
      <c r="AL25" s="55"/>
      <c r="AM25" s="57"/>
      <c r="AN25" s="58"/>
      <c r="AO25" s="59"/>
      <c r="AP25" s="55"/>
      <c r="AQ25" s="66"/>
      <c r="AR25" s="66"/>
      <c r="AZ25" s="55"/>
      <c r="BA25" s="54"/>
      <c r="BB25" s="54"/>
      <c r="BC25" s="54"/>
      <c r="BD25" s="54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7"/>
      <c r="BV25" s="58"/>
      <c r="BW25" s="59"/>
      <c r="BX25" s="55"/>
      <c r="BY25" s="55"/>
      <c r="BZ25" s="57"/>
      <c r="CA25" s="58"/>
      <c r="CB25" s="59"/>
      <c r="CC25" s="55"/>
      <c r="CD25" s="55"/>
      <c r="CE25" s="57"/>
      <c r="CF25" s="58"/>
      <c r="CG25" s="59"/>
      <c r="CH25" s="55"/>
      <c r="CI25" s="55"/>
      <c r="CJ25" s="57"/>
      <c r="CK25" s="58"/>
      <c r="CL25" s="59"/>
      <c r="CM25" s="55"/>
      <c r="CN25" s="67"/>
      <c r="CO25" s="51"/>
    </row>
    <row r="26" spans="3:93" x14ac:dyDescent="0.2">
      <c r="C26" s="55" t="s">
        <v>82</v>
      </c>
      <c r="D26" s="54"/>
      <c r="E26" s="54"/>
      <c r="F26" s="54"/>
      <c r="G26" s="54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60"/>
      <c r="Y26" s="61" t="s">
        <v>45</v>
      </c>
      <c r="Z26" s="62"/>
      <c r="AA26" s="55"/>
      <c r="AB26" s="55"/>
      <c r="AC26" s="60"/>
      <c r="AD26" s="61" t="s">
        <v>47</v>
      </c>
      <c r="AE26" s="62"/>
      <c r="AF26" s="55"/>
      <c r="AG26" s="55"/>
      <c r="AH26" s="60"/>
      <c r="AI26" s="61" t="s">
        <v>49</v>
      </c>
      <c r="AJ26" s="62"/>
      <c r="AK26" s="55"/>
      <c r="AL26" s="55"/>
      <c r="AM26" s="60"/>
      <c r="AN26" s="61" t="s">
        <v>39</v>
      </c>
      <c r="AO26" s="62"/>
      <c r="AP26" s="55"/>
      <c r="AQ26" s="66"/>
      <c r="AR26" s="66"/>
      <c r="AZ26" s="55" t="s">
        <v>82</v>
      </c>
      <c r="BA26" s="54"/>
      <c r="BB26" s="54"/>
      <c r="BC26" s="54"/>
      <c r="BD26" s="54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60"/>
      <c r="BV26" s="61" t="s">
        <v>45</v>
      </c>
      <c r="BW26" s="62"/>
      <c r="BX26" s="55"/>
      <c r="BY26" s="55"/>
      <c r="BZ26" s="60"/>
      <c r="CA26" s="61" t="s">
        <v>47</v>
      </c>
      <c r="CB26" s="62"/>
      <c r="CC26" s="55"/>
      <c r="CD26" s="55"/>
      <c r="CE26" s="60"/>
      <c r="CF26" s="61" t="s">
        <v>49</v>
      </c>
      <c r="CG26" s="62"/>
      <c r="CH26" s="55"/>
      <c r="CI26" s="55"/>
      <c r="CJ26" s="60"/>
      <c r="CK26" s="61" t="s">
        <v>39</v>
      </c>
      <c r="CL26" s="62"/>
      <c r="CM26" s="55"/>
      <c r="CN26" s="67"/>
      <c r="CO26" s="51"/>
    </row>
    <row r="27" spans="3:93" x14ac:dyDescent="0.2">
      <c r="C27" s="54"/>
      <c r="D27" s="54"/>
      <c r="E27" s="54"/>
      <c r="F27" s="54"/>
      <c r="G27" s="54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63"/>
      <c r="Y27" s="64"/>
      <c r="Z27" s="65"/>
      <c r="AA27" s="55"/>
      <c r="AB27" s="55"/>
      <c r="AC27" s="63"/>
      <c r="AD27" s="64"/>
      <c r="AE27" s="65"/>
      <c r="AF27" s="55"/>
      <c r="AG27" s="55"/>
      <c r="AH27" s="63"/>
      <c r="AI27" s="64"/>
      <c r="AJ27" s="65"/>
      <c r="AK27" s="55"/>
      <c r="AL27" s="55"/>
      <c r="AM27" s="63"/>
      <c r="AN27" s="64"/>
      <c r="AO27" s="65"/>
      <c r="AP27" s="55"/>
      <c r="AQ27" s="66"/>
      <c r="AR27" s="66"/>
      <c r="AZ27" s="54"/>
      <c r="BA27" s="54"/>
      <c r="BB27" s="54"/>
      <c r="BC27" s="54"/>
      <c r="BD27" s="54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63"/>
      <c r="BV27" s="64"/>
      <c r="BW27" s="65"/>
      <c r="BX27" s="55"/>
      <c r="BY27" s="55"/>
      <c r="BZ27" s="63"/>
      <c r="CA27" s="64"/>
      <c r="CB27" s="65"/>
      <c r="CC27" s="55"/>
      <c r="CD27" s="55"/>
      <c r="CE27" s="63"/>
      <c r="CF27" s="64"/>
      <c r="CG27" s="65"/>
      <c r="CH27" s="55"/>
      <c r="CI27" s="55"/>
      <c r="CJ27" s="63"/>
      <c r="CK27" s="64"/>
      <c r="CL27" s="65"/>
      <c r="CM27" s="55"/>
      <c r="CN27" s="67"/>
      <c r="CO27" s="51"/>
    </row>
    <row r="28" spans="3:93" x14ac:dyDescent="0.2">
      <c r="C28" s="54"/>
      <c r="D28" s="54"/>
      <c r="E28" s="54"/>
      <c r="F28" s="54"/>
      <c r="G28" s="54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 t="s">
        <v>83</v>
      </c>
      <c r="Z28" s="55"/>
      <c r="AA28" s="55"/>
      <c r="AB28" s="55"/>
      <c r="AC28" s="55"/>
      <c r="AD28" s="55" t="s">
        <v>84</v>
      </c>
      <c r="AE28" s="55"/>
      <c r="AF28" s="55"/>
      <c r="AG28" s="55"/>
      <c r="AH28" s="55"/>
      <c r="AI28" s="55" t="s">
        <v>85</v>
      </c>
      <c r="AJ28" s="55"/>
      <c r="AK28" s="55"/>
      <c r="AL28" s="55"/>
      <c r="AM28" s="55"/>
      <c r="AN28" s="55" t="s">
        <v>86</v>
      </c>
      <c r="AO28" s="55"/>
      <c r="AP28" s="55"/>
      <c r="AQ28" s="66"/>
      <c r="AR28" s="66"/>
      <c r="AZ28" s="54"/>
      <c r="BA28" s="54"/>
      <c r="BB28" s="54"/>
      <c r="BC28" s="54"/>
      <c r="BD28" s="54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 t="s">
        <v>83</v>
      </c>
      <c r="BW28" s="55"/>
      <c r="BX28" s="55"/>
      <c r="BY28" s="55"/>
      <c r="BZ28" s="55"/>
      <c r="CA28" s="55" t="s">
        <v>84</v>
      </c>
      <c r="CB28" s="55"/>
      <c r="CC28" s="55"/>
      <c r="CD28" s="55"/>
      <c r="CE28" s="55"/>
      <c r="CF28" s="55" t="s">
        <v>85</v>
      </c>
      <c r="CG28" s="55"/>
      <c r="CH28" s="55"/>
      <c r="CI28" s="55"/>
      <c r="CJ28" s="55"/>
      <c r="CK28" s="55" t="s">
        <v>86</v>
      </c>
      <c r="CL28" s="55"/>
      <c r="CM28" s="55"/>
      <c r="CN28" s="67"/>
      <c r="CO28" s="51"/>
    </row>
    <row r="29" spans="3:93" x14ac:dyDescent="0.2">
      <c r="C29" s="54"/>
      <c r="D29" s="54"/>
      <c r="E29" s="54"/>
      <c r="F29" s="54"/>
      <c r="G29" s="54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66"/>
      <c r="AR29" s="66"/>
      <c r="AZ29" s="54"/>
      <c r="BA29" s="54"/>
      <c r="BB29" s="54"/>
      <c r="BC29" s="54"/>
      <c r="BD29" s="54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67"/>
      <c r="CO29" s="51"/>
    </row>
    <row r="30" spans="3:93" x14ac:dyDescent="0.2">
      <c r="C30" s="68"/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6"/>
      <c r="AR30" s="66"/>
      <c r="AZ30" s="68"/>
      <c r="BA30" s="68"/>
      <c r="BB30" s="68"/>
      <c r="BC30" s="68"/>
      <c r="BD30" s="68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6"/>
    </row>
    <row r="31" spans="3:93" x14ac:dyDescent="0.2">
      <c r="C31" s="68"/>
      <c r="D31" s="68"/>
      <c r="E31" s="68"/>
      <c r="F31" s="68"/>
      <c r="G31" s="68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6"/>
      <c r="AR31" s="66"/>
      <c r="AZ31" s="68"/>
      <c r="BA31" s="68"/>
      <c r="BB31" s="68"/>
      <c r="BC31" s="68"/>
      <c r="BD31" s="68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6"/>
    </row>
    <row r="32" spans="3:93" x14ac:dyDescent="0.2"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</row>
    <row r="41" spans="2:93" x14ac:dyDescent="0.2">
      <c r="B41" t="s">
        <v>87</v>
      </c>
      <c r="AY41" t="s">
        <v>88</v>
      </c>
    </row>
    <row r="43" spans="2:93" x14ac:dyDescent="0.2">
      <c r="C43" s="54"/>
      <c r="D43" s="54"/>
      <c r="E43" s="54" t="s">
        <v>57</v>
      </c>
      <c r="F43" s="54"/>
      <c r="G43" s="54"/>
      <c r="H43" s="55"/>
      <c r="I43" s="55"/>
      <c r="J43" s="55" t="s">
        <v>59</v>
      </c>
      <c r="K43" s="55"/>
      <c r="L43" s="55"/>
      <c r="M43" s="55"/>
      <c r="N43" s="55"/>
      <c r="O43" s="55" t="s">
        <v>61</v>
      </c>
      <c r="P43" s="55"/>
      <c r="Q43" s="55"/>
      <c r="R43" s="55"/>
      <c r="S43" s="55"/>
      <c r="T43" s="55" t="s">
        <v>63</v>
      </c>
      <c r="U43" s="55"/>
      <c r="V43" s="55"/>
      <c r="W43" s="55"/>
      <c r="X43" s="55"/>
      <c r="Y43" s="55" t="s">
        <v>64</v>
      </c>
      <c r="Z43" s="55"/>
      <c r="AA43" s="55"/>
      <c r="AB43" s="55"/>
      <c r="AC43" s="55"/>
      <c r="AD43" s="55" t="s">
        <v>65</v>
      </c>
      <c r="AE43" s="55"/>
      <c r="AF43" s="55"/>
      <c r="AG43" s="55"/>
      <c r="AH43" s="55"/>
      <c r="AI43" s="55" t="s">
        <v>66</v>
      </c>
      <c r="AJ43" s="55"/>
      <c r="AK43" s="55"/>
      <c r="AL43" s="55"/>
      <c r="AM43" s="55"/>
      <c r="AN43" s="55" t="s">
        <v>67</v>
      </c>
      <c r="AO43" s="54"/>
      <c r="AP43" s="54"/>
      <c r="AZ43" s="54"/>
      <c r="BA43" s="54"/>
      <c r="BB43" s="54" t="s">
        <v>57</v>
      </c>
      <c r="BC43" s="54"/>
      <c r="BD43" s="54"/>
      <c r="BE43" s="55"/>
      <c r="BF43" s="55"/>
      <c r="BG43" s="55" t="s">
        <v>59</v>
      </c>
      <c r="BH43" s="55"/>
      <c r="BI43" s="55"/>
      <c r="BJ43" s="55"/>
      <c r="BK43" s="55"/>
      <c r="BL43" s="55" t="s">
        <v>61</v>
      </c>
      <c r="BM43" s="55"/>
      <c r="BN43" s="55"/>
      <c r="BO43" s="55"/>
      <c r="BP43" s="55"/>
      <c r="BQ43" s="55" t="s">
        <v>63</v>
      </c>
      <c r="BR43" s="55"/>
      <c r="BS43" s="55"/>
      <c r="BT43" s="55"/>
      <c r="BU43" s="55"/>
      <c r="BV43" s="55" t="s">
        <v>64</v>
      </c>
      <c r="BW43" s="55"/>
      <c r="BX43" s="55"/>
      <c r="BY43" s="55"/>
      <c r="BZ43" s="55"/>
      <c r="CA43" s="55" t="s">
        <v>65</v>
      </c>
      <c r="CB43" s="55"/>
      <c r="CC43" s="55"/>
      <c r="CD43" s="55"/>
      <c r="CE43" s="55"/>
      <c r="CF43" s="55" t="s">
        <v>66</v>
      </c>
      <c r="CG43" s="55"/>
      <c r="CH43" s="55"/>
      <c r="CI43" s="55"/>
      <c r="CJ43" s="55"/>
      <c r="CK43" s="55" t="s">
        <v>67</v>
      </c>
      <c r="CL43" s="54"/>
      <c r="CM43" s="54"/>
    </row>
    <row r="44" spans="2:93" x14ac:dyDescent="0.2"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Z44" s="54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</row>
    <row r="45" spans="2:93" x14ac:dyDescent="0.2"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Z45" s="54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</row>
    <row r="46" spans="2:93" x14ac:dyDescent="0.2"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Z46" s="54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</row>
    <row r="47" spans="2:93" x14ac:dyDescent="0.2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</row>
    <row r="48" spans="2:93" x14ac:dyDescent="0.2">
      <c r="C48" s="54" t="s">
        <v>89</v>
      </c>
      <c r="D48" s="54"/>
      <c r="E48" s="54"/>
      <c r="F48" s="54"/>
      <c r="G48" s="54"/>
      <c r="H48" s="55" t="s">
        <v>56</v>
      </c>
      <c r="I48" s="55"/>
      <c r="J48" s="55"/>
      <c r="K48" s="55"/>
      <c r="L48" s="55"/>
      <c r="M48" s="55" t="s">
        <v>58</v>
      </c>
      <c r="N48" s="55"/>
      <c r="O48" s="55"/>
      <c r="P48" s="55"/>
      <c r="Q48" s="55"/>
      <c r="R48" s="55" t="s">
        <v>60</v>
      </c>
      <c r="S48" s="55"/>
      <c r="T48" s="55"/>
      <c r="U48" s="55"/>
      <c r="V48" s="55"/>
      <c r="W48" s="55" t="s">
        <v>62</v>
      </c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66"/>
      <c r="AZ48" s="54" t="s">
        <v>89</v>
      </c>
      <c r="BA48" s="54"/>
      <c r="BB48" s="54"/>
      <c r="BC48" s="54"/>
      <c r="BD48" s="54"/>
      <c r="BE48" s="55" t="s">
        <v>56</v>
      </c>
      <c r="BF48" s="55"/>
      <c r="BG48" s="55"/>
      <c r="BH48" s="55"/>
      <c r="BI48" s="55"/>
      <c r="BJ48" s="55" t="s">
        <v>58</v>
      </c>
      <c r="BK48" s="55"/>
      <c r="BL48" s="55"/>
      <c r="BM48" s="55"/>
      <c r="BN48" s="55"/>
      <c r="BO48" s="55" t="s">
        <v>60</v>
      </c>
      <c r="BP48" s="55"/>
      <c r="BQ48" s="55"/>
      <c r="BR48" s="55"/>
      <c r="BS48" s="55"/>
      <c r="BT48" s="55" t="s">
        <v>62</v>
      </c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66"/>
      <c r="CO48" s="66"/>
    </row>
    <row r="49" spans="3:93" x14ac:dyDescent="0.2">
      <c r="C49" s="54"/>
      <c r="D49" s="57"/>
      <c r="E49" s="58"/>
      <c r="F49" s="59"/>
      <c r="G49" s="54"/>
      <c r="H49" s="55"/>
      <c r="I49" s="57"/>
      <c r="J49" s="58"/>
      <c r="K49" s="59"/>
      <c r="L49" s="55"/>
      <c r="M49" s="55"/>
      <c r="N49" s="57"/>
      <c r="O49" s="58"/>
      <c r="P49" s="59"/>
      <c r="Q49" s="55"/>
      <c r="R49" s="55"/>
      <c r="S49" s="57"/>
      <c r="T49" s="58"/>
      <c r="U49" s="59"/>
      <c r="V49" s="55"/>
      <c r="W49" s="55"/>
      <c r="X49" s="57"/>
      <c r="Y49" s="58"/>
      <c r="Z49" s="59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66"/>
      <c r="AZ49" s="54"/>
      <c r="BA49" s="57"/>
      <c r="BB49" s="58"/>
      <c r="BC49" s="59"/>
      <c r="BD49" s="54"/>
      <c r="BE49" s="55"/>
      <c r="BF49" s="57"/>
      <c r="BG49" s="58"/>
      <c r="BH49" s="59"/>
      <c r="BI49" s="55"/>
      <c r="BJ49" s="55"/>
      <c r="BK49" s="57"/>
      <c r="BL49" s="58"/>
      <c r="BM49" s="59"/>
      <c r="BN49" s="55"/>
      <c r="BO49" s="55"/>
      <c r="BP49" s="57"/>
      <c r="BQ49" s="58"/>
      <c r="BR49" s="59"/>
      <c r="BS49" s="55"/>
      <c r="BT49" s="55"/>
      <c r="BU49" s="57"/>
      <c r="BV49" s="58"/>
      <c r="BW49" s="59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66"/>
      <c r="CO49" s="66"/>
    </row>
    <row r="50" spans="3:93" x14ac:dyDescent="0.2">
      <c r="C50" s="55" t="s">
        <v>73</v>
      </c>
      <c r="D50" s="60"/>
      <c r="E50" s="61" t="s">
        <v>90</v>
      </c>
      <c r="F50" s="62"/>
      <c r="G50" s="54"/>
      <c r="H50" s="55"/>
      <c r="I50" s="60"/>
      <c r="J50" s="61" t="s">
        <v>74</v>
      </c>
      <c r="K50" s="62"/>
      <c r="L50" s="55"/>
      <c r="M50" s="55"/>
      <c r="N50" s="60"/>
      <c r="O50" s="61" t="s">
        <v>75</v>
      </c>
      <c r="P50" s="62"/>
      <c r="Q50" s="55"/>
      <c r="R50" s="55"/>
      <c r="S50" s="60"/>
      <c r="T50" s="61" t="s">
        <v>76</v>
      </c>
      <c r="U50" s="62"/>
      <c r="V50" s="55"/>
      <c r="W50" s="55"/>
      <c r="X50" s="60"/>
      <c r="Y50" s="61" t="s">
        <v>42</v>
      </c>
      <c r="Z50" s="62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66"/>
      <c r="AZ50" s="55" t="s">
        <v>73</v>
      </c>
      <c r="BA50" s="60"/>
      <c r="BB50" s="61" t="s">
        <v>90</v>
      </c>
      <c r="BC50" s="62"/>
      <c r="BD50" s="54"/>
      <c r="BE50" s="55"/>
      <c r="BF50" s="60"/>
      <c r="BG50" s="61" t="s">
        <v>74</v>
      </c>
      <c r="BH50" s="62"/>
      <c r="BI50" s="55"/>
      <c r="BJ50" s="55"/>
      <c r="BK50" s="60"/>
      <c r="BL50" s="61" t="s">
        <v>75</v>
      </c>
      <c r="BM50" s="62"/>
      <c r="BN50" s="55"/>
      <c r="BO50" s="55"/>
      <c r="BP50" s="60"/>
      <c r="BQ50" s="61" t="s">
        <v>76</v>
      </c>
      <c r="BR50" s="62"/>
      <c r="BS50" s="55"/>
      <c r="BT50" s="55"/>
      <c r="BU50" s="60"/>
      <c r="BV50" s="61" t="s">
        <v>42</v>
      </c>
      <c r="BW50" s="62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66"/>
      <c r="CO50" s="66"/>
    </row>
    <row r="51" spans="3:93" x14ac:dyDescent="0.2">
      <c r="C51" s="55"/>
      <c r="D51" s="63"/>
      <c r="E51" s="64"/>
      <c r="F51" s="65"/>
      <c r="G51" s="54"/>
      <c r="H51" s="55"/>
      <c r="I51" s="63"/>
      <c r="J51" s="64"/>
      <c r="K51" s="65"/>
      <c r="L51" s="55"/>
      <c r="M51" s="55"/>
      <c r="N51" s="63"/>
      <c r="O51" s="64"/>
      <c r="P51" s="65"/>
      <c r="Q51" s="55"/>
      <c r="R51" s="55"/>
      <c r="S51" s="63"/>
      <c r="T51" s="64"/>
      <c r="U51" s="65"/>
      <c r="V51" s="55"/>
      <c r="W51" s="55"/>
      <c r="X51" s="63"/>
      <c r="Y51" s="64"/>
      <c r="Z51" s="6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66"/>
      <c r="AZ51" s="55"/>
      <c r="BA51" s="63"/>
      <c r="BB51" s="64"/>
      <c r="BC51" s="65"/>
      <c r="BD51" s="54"/>
      <c r="BE51" s="55"/>
      <c r="BF51" s="63"/>
      <c r="BG51" s="64"/>
      <c r="BH51" s="65"/>
      <c r="BI51" s="55"/>
      <c r="BJ51" s="55"/>
      <c r="BK51" s="63"/>
      <c r="BL51" s="64"/>
      <c r="BM51" s="65"/>
      <c r="BN51" s="55"/>
      <c r="BO51" s="55"/>
      <c r="BP51" s="63"/>
      <c r="BQ51" s="64"/>
      <c r="BR51" s="65"/>
      <c r="BS51" s="55"/>
      <c r="BT51" s="55"/>
      <c r="BU51" s="63"/>
      <c r="BV51" s="64"/>
      <c r="BW51" s="6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66"/>
      <c r="CO51" s="66"/>
    </row>
    <row r="52" spans="3:93" x14ac:dyDescent="0.2">
      <c r="C52" s="55"/>
      <c r="D52" s="54"/>
      <c r="E52" s="54"/>
      <c r="F52" s="54"/>
      <c r="G52" s="54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66"/>
      <c r="AZ52" s="55"/>
      <c r="BA52" s="54"/>
      <c r="BB52" s="54"/>
      <c r="BC52" s="54"/>
      <c r="BD52" s="54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66"/>
      <c r="CO52" s="66"/>
    </row>
    <row r="53" spans="3:93" x14ac:dyDescent="0.2">
      <c r="C53" s="55"/>
      <c r="D53" s="54"/>
      <c r="E53" s="54"/>
      <c r="F53" s="54"/>
      <c r="G53" s="54"/>
      <c r="H53" s="55" t="s">
        <v>89</v>
      </c>
      <c r="I53" s="55"/>
      <c r="J53" s="55"/>
      <c r="K53" s="55"/>
      <c r="L53" s="55"/>
      <c r="M53" s="55" t="s">
        <v>56</v>
      </c>
      <c r="N53" s="55"/>
      <c r="O53" s="55"/>
      <c r="P53" s="55"/>
      <c r="Q53" s="55"/>
      <c r="R53" s="55" t="s">
        <v>58</v>
      </c>
      <c r="S53" s="55"/>
      <c r="T53" s="55"/>
      <c r="U53" s="55"/>
      <c r="V53" s="55"/>
      <c r="W53" s="55" t="s">
        <v>60</v>
      </c>
      <c r="X53" s="55"/>
      <c r="Y53" s="55"/>
      <c r="Z53" s="55"/>
      <c r="AA53" s="55"/>
      <c r="AB53" s="55" t="s">
        <v>62</v>
      </c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66"/>
      <c r="AZ53" s="55"/>
      <c r="BA53" s="54"/>
      <c r="BB53" s="54"/>
      <c r="BC53" s="54"/>
      <c r="BD53" s="54"/>
      <c r="BE53" s="55" t="s">
        <v>89</v>
      </c>
      <c r="BF53" s="55"/>
      <c r="BG53" s="55"/>
      <c r="BH53" s="55"/>
      <c r="BI53" s="55"/>
      <c r="BJ53" s="55" t="s">
        <v>56</v>
      </c>
      <c r="BK53" s="55"/>
      <c r="BL53" s="55"/>
      <c r="BM53" s="55"/>
      <c r="BN53" s="55"/>
      <c r="BO53" s="55" t="s">
        <v>58</v>
      </c>
      <c r="BP53" s="55"/>
      <c r="BQ53" s="55"/>
      <c r="BR53" s="55"/>
      <c r="BS53" s="55"/>
      <c r="BT53" s="55" t="s">
        <v>60</v>
      </c>
      <c r="BU53" s="55"/>
      <c r="BV53" s="55"/>
      <c r="BW53" s="55"/>
      <c r="BX53" s="55"/>
      <c r="BY53" s="55" t="s">
        <v>62</v>
      </c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66"/>
      <c r="CO53" s="66"/>
    </row>
    <row r="54" spans="3:93" x14ac:dyDescent="0.2">
      <c r="C54" s="55"/>
      <c r="D54" s="54"/>
      <c r="E54" s="54"/>
      <c r="F54" s="54"/>
      <c r="G54" s="54"/>
      <c r="H54" s="55"/>
      <c r="I54" s="57"/>
      <c r="J54" s="58"/>
      <c r="K54" s="59"/>
      <c r="L54" s="55"/>
      <c r="M54" s="55"/>
      <c r="N54" s="57"/>
      <c r="O54" s="58"/>
      <c r="P54" s="59"/>
      <c r="Q54" s="55"/>
      <c r="R54" s="55"/>
      <c r="S54" s="57"/>
      <c r="T54" s="58"/>
      <c r="U54" s="59"/>
      <c r="V54" s="55"/>
      <c r="W54" s="55"/>
      <c r="X54" s="57"/>
      <c r="Y54" s="58"/>
      <c r="Z54" s="59"/>
      <c r="AA54" s="55"/>
      <c r="AB54" s="55"/>
      <c r="AC54" s="57"/>
      <c r="AD54" s="58"/>
      <c r="AE54" s="59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66"/>
      <c r="AZ54" s="55"/>
      <c r="BA54" s="54"/>
      <c r="BB54" s="54"/>
      <c r="BC54" s="54"/>
      <c r="BD54" s="54"/>
      <c r="BE54" s="55"/>
      <c r="BF54" s="57"/>
      <c r="BG54" s="58"/>
      <c r="BH54" s="59"/>
      <c r="BI54" s="55"/>
      <c r="BJ54" s="55"/>
      <c r="BK54" s="57"/>
      <c r="BL54" s="58"/>
      <c r="BM54" s="59"/>
      <c r="BN54" s="55"/>
      <c r="BO54" s="55"/>
      <c r="BP54" s="57"/>
      <c r="BQ54" s="58"/>
      <c r="BR54" s="59"/>
      <c r="BS54" s="55"/>
      <c r="BT54" s="55"/>
      <c r="BU54" s="57"/>
      <c r="BV54" s="58"/>
      <c r="BW54" s="59"/>
      <c r="BX54" s="55"/>
      <c r="BY54" s="55"/>
      <c r="BZ54" s="57"/>
      <c r="CA54" s="58"/>
      <c r="CB54" s="59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66"/>
      <c r="CO54" s="66"/>
    </row>
    <row r="55" spans="3:93" x14ac:dyDescent="0.2">
      <c r="C55" s="55" t="s">
        <v>77</v>
      </c>
      <c r="D55" s="54"/>
      <c r="E55" s="54"/>
      <c r="F55" s="54"/>
      <c r="G55" s="54"/>
      <c r="H55" s="55"/>
      <c r="I55" s="60"/>
      <c r="J55" s="61" t="s">
        <v>91</v>
      </c>
      <c r="K55" s="62"/>
      <c r="L55" s="55"/>
      <c r="M55" s="55"/>
      <c r="N55" s="60"/>
      <c r="O55" s="61" t="s">
        <v>78</v>
      </c>
      <c r="P55" s="62"/>
      <c r="Q55" s="55"/>
      <c r="R55" s="55"/>
      <c r="S55" s="60"/>
      <c r="T55" s="61" t="s">
        <v>79</v>
      </c>
      <c r="U55" s="62"/>
      <c r="V55" s="55"/>
      <c r="W55" s="55"/>
      <c r="X55" s="60"/>
      <c r="Y55" s="61" t="s">
        <v>43</v>
      </c>
      <c r="Z55" s="62"/>
      <c r="AA55" s="55"/>
      <c r="AB55" s="55"/>
      <c r="AC55" s="60"/>
      <c r="AD55" s="61" t="s">
        <v>41</v>
      </c>
      <c r="AE55" s="62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66"/>
      <c r="AZ55" s="55" t="s">
        <v>77</v>
      </c>
      <c r="BA55" s="54"/>
      <c r="BB55" s="54"/>
      <c r="BC55" s="54"/>
      <c r="BD55" s="54"/>
      <c r="BE55" s="55"/>
      <c r="BF55" s="60"/>
      <c r="BG55" s="61" t="s">
        <v>91</v>
      </c>
      <c r="BH55" s="62"/>
      <c r="BI55" s="55"/>
      <c r="BJ55" s="55"/>
      <c r="BK55" s="60"/>
      <c r="BL55" s="61" t="s">
        <v>78</v>
      </c>
      <c r="BM55" s="62"/>
      <c r="BN55" s="55"/>
      <c r="BO55" s="55"/>
      <c r="BP55" s="60"/>
      <c r="BQ55" s="61" t="s">
        <v>79</v>
      </c>
      <c r="BR55" s="62"/>
      <c r="BS55" s="55"/>
      <c r="BT55" s="55"/>
      <c r="BU55" s="60"/>
      <c r="BV55" s="61" t="s">
        <v>43</v>
      </c>
      <c r="BW55" s="62"/>
      <c r="BX55" s="55"/>
      <c r="BY55" s="55"/>
      <c r="BZ55" s="60"/>
      <c r="CA55" s="61" t="s">
        <v>41</v>
      </c>
      <c r="CB55" s="62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66"/>
      <c r="CO55" s="66"/>
    </row>
    <row r="56" spans="3:93" x14ac:dyDescent="0.2">
      <c r="C56" s="55"/>
      <c r="D56" s="54"/>
      <c r="E56" s="54"/>
      <c r="F56" s="54"/>
      <c r="G56" s="54"/>
      <c r="H56" s="55"/>
      <c r="I56" s="63"/>
      <c r="J56" s="64"/>
      <c r="K56" s="65"/>
      <c r="L56" s="55"/>
      <c r="M56" s="55"/>
      <c r="N56" s="63"/>
      <c r="O56" s="64"/>
      <c r="P56" s="65"/>
      <c r="Q56" s="55"/>
      <c r="R56" s="55"/>
      <c r="S56" s="63"/>
      <c r="T56" s="64"/>
      <c r="U56" s="65"/>
      <c r="V56" s="55"/>
      <c r="W56" s="55"/>
      <c r="X56" s="63"/>
      <c r="Y56" s="64"/>
      <c r="Z56" s="65"/>
      <c r="AA56" s="55"/>
      <c r="AB56" s="55"/>
      <c r="AC56" s="63"/>
      <c r="AD56" s="64"/>
      <c r="AE56" s="6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66"/>
      <c r="AZ56" s="55"/>
      <c r="BA56" s="54"/>
      <c r="BB56" s="54"/>
      <c r="BC56" s="54"/>
      <c r="BD56" s="54"/>
      <c r="BE56" s="55"/>
      <c r="BF56" s="63"/>
      <c r="BG56" s="64"/>
      <c r="BH56" s="65"/>
      <c r="BI56" s="55"/>
      <c r="BJ56" s="55"/>
      <c r="BK56" s="63"/>
      <c r="BL56" s="64"/>
      <c r="BM56" s="65"/>
      <c r="BN56" s="55"/>
      <c r="BO56" s="55"/>
      <c r="BP56" s="63"/>
      <c r="BQ56" s="64"/>
      <c r="BR56" s="65"/>
      <c r="BS56" s="55"/>
      <c r="BT56" s="55"/>
      <c r="BU56" s="63"/>
      <c r="BV56" s="64"/>
      <c r="BW56" s="65"/>
      <c r="BX56" s="55"/>
      <c r="BY56" s="55"/>
      <c r="BZ56" s="63"/>
      <c r="CA56" s="64"/>
      <c r="CB56" s="6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66"/>
      <c r="CO56" s="66"/>
    </row>
    <row r="57" spans="3:93" x14ac:dyDescent="0.2">
      <c r="C57" s="55"/>
      <c r="D57" s="54"/>
      <c r="E57" s="54"/>
      <c r="F57" s="54"/>
      <c r="G57" s="54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66"/>
      <c r="AZ57" s="55"/>
      <c r="BA57" s="54"/>
      <c r="BB57" s="54"/>
      <c r="BC57" s="54"/>
      <c r="BD57" s="54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66"/>
      <c r="CO57" s="66"/>
    </row>
    <row r="58" spans="3:93" x14ac:dyDescent="0.2">
      <c r="C58" s="55"/>
      <c r="D58" s="54"/>
      <c r="E58" s="54"/>
      <c r="F58" s="54"/>
      <c r="G58" s="54"/>
      <c r="H58" s="55"/>
      <c r="I58" s="55"/>
      <c r="J58" s="55"/>
      <c r="K58" s="55"/>
      <c r="L58" s="55"/>
      <c r="M58" s="55" t="s">
        <v>89</v>
      </c>
      <c r="N58" s="55"/>
      <c r="O58" s="55"/>
      <c r="P58" s="55"/>
      <c r="Q58" s="55"/>
      <c r="R58" s="55" t="s">
        <v>56</v>
      </c>
      <c r="S58" s="55"/>
      <c r="T58" s="55"/>
      <c r="U58" s="55"/>
      <c r="V58" s="55"/>
      <c r="W58" s="55" t="s">
        <v>58</v>
      </c>
      <c r="X58" s="55"/>
      <c r="Y58" s="55"/>
      <c r="Z58" s="55"/>
      <c r="AA58" s="55"/>
      <c r="AB58" s="55" t="s">
        <v>60</v>
      </c>
      <c r="AC58" s="55"/>
      <c r="AD58" s="55"/>
      <c r="AE58" s="55"/>
      <c r="AF58" s="55"/>
      <c r="AG58" s="55" t="s">
        <v>62</v>
      </c>
      <c r="AH58" s="55"/>
      <c r="AI58" s="55"/>
      <c r="AJ58" s="55"/>
      <c r="AK58" s="55"/>
      <c r="AL58" s="55"/>
      <c r="AM58" s="55"/>
      <c r="AN58" s="55"/>
      <c r="AO58" s="55"/>
      <c r="AP58" s="55"/>
      <c r="AQ58" s="66"/>
      <c r="AZ58" s="55"/>
      <c r="BA58" s="54"/>
      <c r="BB58" s="54"/>
      <c r="BC58" s="54"/>
      <c r="BD58" s="54"/>
      <c r="BE58" s="55"/>
      <c r="BF58" s="55"/>
      <c r="BG58" s="55"/>
      <c r="BH58" s="55"/>
      <c r="BI58" s="55"/>
      <c r="BJ58" s="55" t="s">
        <v>89</v>
      </c>
      <c r="BK58" s="55"/>
      <c r="BL58" s="55"/>
      <c r="BM58" s="55"/>
      <c r="BN58" s="55"/>
      <c r="BO58" s="55" t="s">
        <v>56</v>
      </c>
      <c r="BP58" s="55"/>
      <c r="BQ58" s="55"/>
      <c r="BR58" s="55"/>
      <c r="BS58" s="55"/>
      <c r="BT58" s="55" t="s">
        <v>58</v>
      </c>
      <c r="BU58" s="55"/>
      <c r="BV58" s="55"/>
      <c r="BW58" s="55"/>
      <c r="BX58" s="55"/>
      <c r="BY58" s="55" t="s">
        <v>60</v>
      </c>
      <c r="BZ58" s="55"/>
      <c r="CA58" s="55"/>
      <c r="CB58" s="55"/>
      <c r="CC58" s="55"/>
      <c r="CD58" s="55" t="s">
        <v>62</v>
      </c>
      <c r="CE58" s="55"/>
      <c r="CF58" s="55"/>
      <c r="CG58" s="55"/>
      <c r="CH58" s="55"/>
      <c r="CI58" s="55"/>
      <c r="CJ58" s="55"/>
      <c r="CK58" s="55"/>
      <c r="CL58" s="55"/>
      <c r="CM58" s="55"/>
      <c r="CN58" s="66"/>
      <c r="CO58" s="66"/>
    </row>
    <row r="59" spans="3:93" x14ac:dyDescent="0.2">
      <c r="C59" s="55"/>
      <c r="D59" s="54"/>
      <c r="E59" s="54"/>
      <c r="F59" s="54"/>
      <c r="G59" s="54"/>
      <c r="H59" s="55"/>
      <c r="I59" s="55"/>
      <c r="J59" s="55"/>
      <c r="K59" s="55"/>
      <c r="L59" s="55"/>
      <c r="M59" s="55"/>
      <c r="N59" s="57"/>
      <c r="O59" s="58"/>
      <c r="P59" s="59"/>
      <c r="Q59" s="55"/>
      <c r="R59" s="55"/>
      <c r="S59" s="57"/>
      <c r="T59" s="58"/>
      <c r="U59" s="59"/>
      <c r="V59" s="55"/>
      <c r="W59" s="55"/>
      <c r="X59" s="57"/>
      <c r="Y59" s="58"/>
      <c r="Z59" s="59"/>
      <c r="AA59" s="55"/>
      <c r="AB59" s="55"/>
      <c r="AC59" s="57"/>
      <c r="AD59" s="58"/>
      <c r="AE59" s="59"/>
      <c r="AF59" s="55"/>
      <c r="AG59" s="55"/>
      <c r="AH59" s="57"/>
      <c r="AI59" s="58"/>
      <c r="AJ59" s="59"/>
      <c r="AK59" s="55"/>
      <c r="AL59" s="55"/>
      <c r="AM59" s="55"/>
      <c r="AN59" s="55"/>
      <c r="AO59" s="55"/>
      <c r="AP59" s="55"/>
      <c r="AQ59" s="66"/>
      <c r="AZ59" s="55"/>
      <c r="BA59" s="54"/>
      <c r="BB59" s="54"/>
      <c r="BC59" s="54"/>
      <c r="BD59" s="54"/>
      <c r="BE59" s="55"/>
      <c r="BF59" s="55"/>
      <c r="BG59" s="55"/>
      <c r="BH59" s="55"/>
      <c r="BI59" s="55"/>
      <c r="BJ59" s="55"/>
      <c r="BK59" s="57"/>
      <c r="BL59" s="58"/>
      <c r="BM59" s="59"/>
      <c r="BN59" s="55"/>
      <c r="BO59" s="55"/>
      <c r="BP59" s="57"/>
      <c r="BQ59" s="58"/>
      <c r="BR59" s="59"/>
      <c r="BS59" s="55"/>
      <c r="BT59" s="55"/>
      <c r="BU59" s="57"/>
      <c r="BV59" s="58"/>
      <c r="BW59" s="59"/>
      <c r="BX59" s="55"/>
      <c r="BY59" s="55"/>
      <c r="BZ59" s="57"/>
      <c r="CA59" s="58"/>
      <c r="CB59" s="59"/>
      <c r="CC59" s="55"/>
      <c r="CD59" s="55"/>
      <c r="CE59" s="57"/>
      <c r="CF59" s="58"/>
      <c r="CG59" s="59"/>
      <c r="CH59" s="55"/>
      <c r="CI59" s="55"/>
      <c r="CJ59" s="55"/>
      <c r="CK59" s="55"/>
      <c r="CL59" s="55"/>
      <c r="CM59" s="55"/>
      <c r="CN59" s="66"/>
      <c r="CO59" s="66"/>
    </row>
    <row r="60" spans="3:93" x14ac:dyDescent="0.2">
      <c r="C60" s="55" t="s">
        <v>80</v>
      </c>
      <c r="D60" s="54"/>
      <c r="E60" s="54"/>
      <c r="F60" s="54"/>
      <c r="G60" s="54"/>
      <c r="H60" s="55"/>
      <c r="I60" s="55"/>
      <c r="J60" s="55"/>
      <c r="K60" s="55"/>
      <c r="L60" s="55"/>
      <c r="M60" s="55"/>
      <c r="N60" s="60"/>
      <c r="O60" s="61" t="s">
        <v>92</v>
      </c>
      <c r="P60" s="62"/>
      <c r="Q60" s="55"/>
      <c r="R60" s="55"/>
      <c r="S60" s="60"/>
      <c r="T60" s="61" t="s">
        <v>81</v>
      </c>
      <c r="U60" s="62"/>
      <c r="V60" s="55"/>
      <c r="W60" s="55"/>
      <c r="X60" s="60"/>
      <c r="Y60" s="61" t="s">
        <v>44</v>
      </c>
      <c r="Z60" s="62"/>
      <c r="AA60" s="55"/>
      <c r="AB60" s="55"/>
      <c r="AC60" s="60"/>
      <c r="AD60" s="61" t="s">
        <v>46</v>
      </c>
      <c r="AE60" s="62"/>
      <c r="AF60" s="55"/>
      <c r="AG60" s="55"/>
      <c r="AH60" s="60"/>
      <c r="AI60" s="61" t="s">
        <v>40</v>
      </c>
      <c r="AJ60" s="62"/>
      <c r="AK60" s="55"/>
      <c r="AL60" s="55"/>
      <c r="AM60" s="55"/>
      <c r="AN60" s="55"/>
      <c r="AO60" s="55"/>
      <c r="AP60" s="55"/>
      <c r="AQ60" s="66"/>
      <c r="AZ60" s="55" t="s">
        <v>80</v>
      </c>
      <c r="BA60" s="54"/>
      <c r="BB60" s="54"/>
      <c r="BC60" s="54"/>
      <c r="BD60" s="54"/>
      <c r="BE60" s="55"/>
      <c r="BF60" s="55"/>
      <c r="BG60" s="55"/>
      <c r="BH60" s="55"/>
      <c r="BI60" s="55"/>
      <c r="BJ60" s="55"/>
      <c r="BK60" s="60"/>
      <c r="BL60" s="61" t="s">
        <v>92</v>
      </c>
      <c r="BM60" s="62"/>
      <c r="BN60" s="55"/>
      <c r="BO60" s="55"/>
      <c r="BP60" s="60"/>
      <c r="BQ60" s="61" t="s">
        <v>81</v>
      </c>
      <c r="BR60" s="62"/>
      <c r="BS60" s="55"/>
      <c r="BT60" s="55"/>
      <c r="BU60" s="60"/>
      <c r="BV60" s="61" t="s">
        <v>44</v>
      </c>
      <c r="BW60" s="62"/>
      <c r="BX60" s="55"/>
      <c r="BY60" s="55"/>
      <c r="BZ60" s="60"/>
      <c r="CA60" s="61" t="s">
        <v>46</v>
      </c>
      <c r="CB60" s="62"/>
      <c r="CC60" s="55"/>
      <c r="CD60" s="55"/>
      <c r="CE60" s="60"/>
      <c r="CF60" s="61" t="s">
        <v>40</v>
      </c>
      <c r="CG60" s="62"/>
      <c r="CH60" s="55"/>
      <c r="CI60" s="55"/>
      <c r="CJ60" s="55"/>
      <c r="CK60" s="55"/>
      <c r="CL60" s="55"/>
      <c r="CM60" s="55"/>
      <c r="CN60" s="66"/>
      <c r="CO60" s="66"/>
    </row>
    <row r="61" spans="3:93" x14ac:dyDescent="0.2">
      <c r="C61" s="55"/>
      <c r="D61" s="54"/>
      <c r="E61" s="54"/>
      <c r="F61" s="54"/>
      <c r="G61" s="54"/>
      <c r="H61" s="55"/>
      <c r="I61" s="55"/>
      <c r="J61" s="55"/>
      <c r="K61" s="55"/>
      <c r="L61" s="55"/>
      <c r="M61" s="55"/>
      <c r="N61" s="63"/>
      <c r="O61" s="64"/>
      <c r="P61" s="65"/>
      <c r="Q61" s="55"/>
      <c r="R61" s="55"/>
      <c r="S61" s="63"/>
      <c r="T61" s="64"/>
      <c r="U61" s="65"/>
      <c r="V61" s="55"/>
      <c r="W61" s="55"/>
      <c r="X61" s="63"/>
      <c r="Y61" s="64"/>
      <c r="Z61" s="65"/>
      <c r="AA61" s="55"/>
      <c r="AB61" s="55"/>
      <c r="AC61" s="63"/>
      <c r="AD61" s="64"/>
      <c r="AE61" s="65"/>
      <c r="AF61" s="55"/>
      <c r="AG61" s="55"/>
      <c r="AH61" s="63"/>
      <c r="AI61" s="64"/>
      <c r="AJ61" s="65"/>
      <c r="AK61" s="55"/>
      <c r="AL61" s="55"/>
      <c r="AM61" s="55"/>
      <c r="AN61" s="55"/>
      <c r="AO61" s="55"/>
      <c r="AP61" s="55"/>
      <c r="AQ61" s="66"/>
      <c r="AZ61" s="55"/>
      <c r="BA61" s="54"/>
      <c r="BB61" s="54"/>
      <c r="BC61" s="54"/>
      <c r="BD61" s="54"/>
      <c r="BE61" s="55"/>
      <c r="BF61" s="55"/>
      <c r="BG61" s="55"/>
      <c r="BH61" s="55"/>
      <c r="BI61" s="55"/>
      <c r="BJ61" s="55"/>
      <c r="BK61" s="63"/>
      <c r="BL61" s="64"/>
      <c r="BM61" s="65"/>
      <c r="BN61" s="55"/>
      <c r="BO61" s="55"/>
      <c r="BP61" s="63"/>
      <c r="BQ61" s="64"/>
      <c r="BR61" s="65"/>
      <c r="BS61" s="55"/>
      <c r="BT61" s="55"/>
      <c r="BU61" s="63"/>
      <c r="BV61" s="64"/>
      <c r="BW61" s="65"/>
      <c r="BX61" s="55"/>
      <c r="BY61" s="55"/>
      <c r="BZ61" s="63"/>
      <c r="CA61" s="64"/>
      <c r="CB61" s="65"/>
      <c r="CC61" s="55"/>
      <c r="CD61" s="55"/>
      <c r="CE61" s="63"/>
      <c r="CF61" s="64"/>
      <c r="CG61" s="65"/>
      <c r="CH61" s="55"/>
      <c r="CI61" s="55"/>
      <c r="CJ61" s="55"/>
      <c r="CK61" s="55"/>
      <c r="CL61" s="55"/>
      <c r="CM61" s="55"/>
      <c r="CN61" s="66"/>
      <c r="CO61" s="66"/>
    </row>
    <row r="62" spans="3:93" x14ac:dyDescent="0.2">
      <c r="C62" s="55"/>
      <c r="D62" s="54"/>
      <c r="E62" s="54"/>
      <c r="F62" s="54"/>
      <c r="G62" s="54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66"/>
      <c r="AZ62" s="55"/>
      <c r="BA62" s="54"/>
      <c r="BB62" s="54"/>
      <c r="BC62" s="54"/>
      <c r="BD62" s="54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66"/>
      <c r="CO62" s="66"/>
    </row>
    <row r="63" spans="3:93" x14ac:dyDescent="0.2">
      <c r="C63" s="55"/>
      <c r="D63" s="54"/>
      <c r="E63" s="54"/>
      <c r="F63" s="54"/>
      <c r="G63" s="54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 t="s">
        <v>89</v>
      </c>
      <c r="S63" s="55"/>
      <c r="T63" s="55"/>
      <c r="U63" s="55"/>
      <c r="V63" s="55"/>
      <c r="W63" s="55" t="s">
        <v>56</v>
      </c>
      <c r="X63" s="55"/>
      <c r="Y63" s="55"/>
      <c r="Z63" s="55"/>
      <c r="AA63" s="55"/>
      <c r="AB63" s="55" t="s">
        <v>58</v>
      </c>
      <c r="AC63" s="55"/>
      <c r="AD63" s="55"/>
      <c r="AE63" s="55"/>
      <c r="AF63" s="55"/>
      <c r="AG63" s="55" t="s">
        <v>60</v>
      </c>
      <c r="AH63" s="55"/>
      <c r="AI63" s="55"/>
      <c r="AJ63" s="55"/>
      <c r="AK63" s="55"/>
      <c r="AL63" s="55" t="s">
        <v>62</v>
      </c>
      <c r="AM63" s="55"/>
      <c r="AN63" s="55"/>
      <c r="AO63" s="55"/>
      <c r="AP63" s="55"/>
      <c r="AQ63" s="66"/>
      <c r="AZ63" s="55"/>
      <c r="BA63" s="54"/>
      <c r="BB63" s="54"/>
      <c r="BC63" s="54"/>
      <c r="BD63" s="54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 t="s">
        <v>89</v>
      </c>
      <c r="BP63" s="55"/>
      <c r="BQ63" s="55"/>
      <c r="BR63" s="55"/>
      <c r="BS63" s="55"/>
      <c r="BT63" s="55" t="s">
        <v>56</v>
      </c>
      <c r="BU63" s="55"/>
      <c r="BV63" s="55"/>
      <c r="BW63" s="55"/>
      <c r="BX63" s="55"/>
      <c r="BY63" s="55" t="s">
        <v>58</v>
      </c>
      <c r="BZ63" s="55"/>
      <c r="CA63" s="55"/>
      <c r="CB63" s="55"/>
      <c r="CC63" s="55"/>
      <c r="CD63" s="55" t="s">
        <v>60</v>
      </c>
      <c r="CE63" s="55"/>
      <c r="CF63" s="55"/>
      <c r="CG63" s="55"/>
      <c r="CH63" s="55"/>
      <c r="CI63" s="55" t="s">
        <v>62</v>
      </c>
      <c r="CJ63" s="55"/>
      <c r="CK63" s="55"/>
      <c r="CL63" s="55"/>
      <c r="CM63" s="55"/>
      <c r="CN63" s="66"/>
      <c r="CO63" s="66"/>
    </row>
    <row r="64" spans="3:93" x14ac:dyDescent="0.2">
      <c r="C64" s="55"/>
      <c r="D64" s="54"/>
      <c r="E64" s="54"/>
      <c r="F64" s="54"/>
      <c r="G64" s="54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7"/>
      <c r="T64" s="58"/>
      <c r="U64" s="59"/>
      <c r="V64" s="55"/>
      <c r="W64" s="55"/>
      <c r="X64" s="57"/>
      <c r="Y64" s="58"/>
      <c r="Z64" s="59"/>
      <c r="AA64" s="55"/>
      <c r="AB64" s="55"/>
      <c r="AC64" s="57"/>
      <c r="AD64" s="58"/>
      <c r="AE64" s="59"/>
      <c r="AF64" s="55"/>
      <c r="AG64" s="55"/>
      <c r="AH64" s="57"/>
      <c r="AI64" s="58"/>
      <c r="AJ64" s="59"/>
      <c r="AK64" s="55"/>
      <c r="AL64" s="55"/>
      <c r="AM64" s="57"/>
      <c r="AN64" s="58"/>
      <c r="AO64" s="59"/>
      <c r="AP64" s="55"/>
      <c r="AQ64" s="66"/>
      <c r="AZ64" s="55"/>
      <c r="BA64" s="54"/>
      <c r="BB64" s="54"/>
      <c r="BC64" s="54"/>
      <c r="BD64" s="54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7"/>
      <c r="BQ64" s="58"/>
      <c r="BR64" s="59"/>
      <c r="BS64" s="55"/>
      <c r="BT64" s="55"/>
      <c r="BU64" s="57"/>
      <c r="BV64" s="58"/>
      <c r="BW64" s="59"/>
      <c r="BX64" s="55"/>
      <c r="BY64" s="55"/>
      <c r="BZ64" s="57"/>
      <c r="CA64" s="58"/>
      <c r="CB64" s="59"/>
      <c r="CC64" s="55"/>
      <c r="CD64" s="55"/>
      <c r="CE64" s="57"/>
      <c r="CF64" s="58"/>
      <c r="CG64" s="59"/>
      <c r="CH64" s="55"/>
      <c r="CI64" s="55"/>
      <c r="CJ64" s="57"/>
      <c r="CK64" s="58"/>
      <c r="CL64" s="59"/>
      <c r="CM64" s="55"/>
      <c r="CN64" s="66"/>
      <c r="CO64" s="66"/>
    </row>
    <row r="65" spans="3:93" x14ac:dyDescent="0.2">
      <c r="C65" s="55" t="s">
        <v>82</v>
      </c>
      <c r="D65" s="54"/>
      <c r="E65" s="54"/>
      <c r="F65" s="54"/>
      <c r="G65" s="54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60"/>
      <c r="T65" s="61" t="s">
        <v>93</v>
      </c>
      <c r="U65" s="62"/>
      <c r="V65" s="55"/>
      <c r="W65" s="55"/>
      <c r="X65" s="60"/>
      <c r="Y65" s="61" t="s">
        <v>45</v>
      </c>
      <c r="Z65" s="62"/>
      <c r="AA65" s="55"/>
      <c r="AB65" s="55"/>
      <c r="AC65" s="60"/>
      <c r="AD65" s="61" t="s">
        <v>47</v>
      </c>
      <c r="AE65" s="62"/>
      <c r="AF65" s="55"/>
      <c r="AG65" s="55"/>
      <c r="AH65" s="60"/>
      <c r="AI65" s="61" t="s">
        <v>49</v>
      </c>
      <c r="AJ65" s="62"/>
      <c r="AK65" s="55"/>
      <c r="AL65" s="55"/>
      <c r="AM65" s="60"/>
      <c r="AN65" s="61" t="s">
        <v>39</v>
      </c>
      <c r="AO65" s="62"/>
      <c r="AP65" s="55"/>
      <c r="AQ65" s="66"/>
      <c r="AZ65" s="55" t="s">
        <v>82</v>
      </c>
      <c r="BA65" s="54"/>
      <c r="BB65" s="54"/>
      <c r="BC65" s="54"/>
      <c r="BD65" s="54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60"/>
      <c r="BQ65" s="61" t="s">
        <v>93</v>
      </c>
      <c r="BR65" s="62"/>
      <c r="BS65" s="55"/>
      <c r="BT65" s="55"/>
      <c r="BU65" s="60"/>
      <c r="BV65" s="61" t="s">
        <v>45</v>
      </c>
      <c r="BW65" s="62"/>
      <c r="BX65" s="55"/>
      <c r="BY65" s="55"/>
      <c r="BZ65" s="60"/>
      <c r="CA65" s="61" t="s">
        <v>47</v>
      </c>
      <c r="CB65" s="62"/>
      <c r="CC65" s="55"/>
      <c r="CD65" s="55"/>
      <c r="CE65" s="60"/>
      <c r="CF65" s="61" t="s">
        <v>49</v>
      </c>
      <c r="CG65" s="62"/>
      <c r="CH65" s="55"/>
      <c r="CI65" s="55"/>
      <c r="CJ65" s="60"/>
      <c r="CK65" s="61" t="s">
        <v>39</v>
      </c>
      <c r="CL65" s="62"/>
      <c r="CM65" s="55"/>
      <c r="CN65" s="66"/>
      <c r="CO65" s="66"/>
    </row>
    <row r="66" spans="3:93" x14ac:dyDescent="0.2">
      <c r="C66" s="54"/>
      <c r="D66" s="54"/>
      <c r="E66" s="54"/>
      <c r="F66" s="54"/>
      <c r="G66" s="54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63"/>
      <c r="T66" s="64"/>
      <c r="U66" s="65"/>
      <c r="V66" s="55"/>
      <c r="W66" s="55"/>
      <c r="X66" s="63"/>
      <c r="Y66" s="64"/>
      <c r="Z66" s="65"/>
      <c r="AA66" s="55"/>
      <c r="AB66" s="55"/>
      <c r="AC66" s="63"/>
      <c r="AD66" s="64"/>
      <c r="AE66" s="65"/>
      <c r="AF66" s="55"/>
      <c r="AG66" s="55"/>
      <c r="AH66" s="63"/>
      <c r="AI66" s="64"/>
      <c r="AJ66" s="65"/>
      <c r="AK66" s="55"/>
      <c r="AL66" s="55"/>
      <c r="AM66" s="63"/>
      <c r="AN66" s="64"/>
      <c r="AO66" s="65"/>
      <c r="AP66" s="55"/>
      <c r="AQ66" s="66"/>
      <c r="AZ66" s="54"/>
      <c r="BA66" s="54"/>
      <c r="BB66" s="54"/>
      <c r="BC66" s="54"/>
      <c r="BD66" s="54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63"/>
      <c r="BQ66" s="64"/>
      <c r="BR66" s="65"/>
      <c r="BS66" s="55"/>
      <c r="BT66" s="55"/>
      <c r="BU66" s="63"/>
      <c r="BV66" s="64"/>
      <c r="BW66" s="65"/>
      <c r="BX66" s="55"/>
      <c r="BY66" s="55"/>
      <c r="BZ66" s="63"/>
      <c r="CA66" s="64"/>
      <c r="CB66" s="65"/>
      <c r="CC66" s="55"/>
      <c r="CD66" s="55"/>
      <c r="CE66" s="63"/>
      <c r="CF66" s="64"/>
      <c r="CG66" s="65"/>
      <c r="CH66" s="55"/>
      <c r="CI66" s="55"/>
      <c r="CJ66" s="63"/>
      <c r="CK66" s="64"/>
      <c r="CL66" s="65"/>
      <c r="CM66" s="55"/>
      <c r="CN66" s="66"/>
      <c r="CO66" s="66"/>
    </row>
    <row r="67" spans="3:93" x14ac:dyDescent="0.2">
      <c r="C67" s="54"/>
      <c r="D67" s="54"/>
      <c r="E67" s="54"/>
      <c r="F67" s="54"/>
      <c r="G67" s="54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 t="s">
        <v>94</v>
      </c>
      <c r="U67" s="55"/>
      <c r="V67" s="55"/>
      <c r="W67" s="55"/>
      <c r="X67" s="55"/>
      <c r="Y67" s="55" t="s">
        <v>83</v>
      </c>
      <c r="Z67" s="55"/>
      <c r="AA67" s="55"/>
      <c r="AB67" s="55"/>
      <c r="AC67" s="55"/>
      <c r="AD67" s="55" t="s">
        <v>84</v>
      </c>
      <c r="AE67" s="55"/>
      <c r="AF67" s="55"/>
      <c r="AG67" s="55"/>
      <c r="AH67" s="55"/>
      <c r="AI67" s="55" t="s">
        <v>85</v>
      </c>
      <c r="AJ67" s="55"/>
      <c r="AK67" s="55"/>
      <c r="AL67" s="55"/>
      <c r="AM67" s="55"/>
      <c r="AN67" s="55" t="s">
        <v>86</v>
      </c>
      <c r="AO67" s="55"/>
      <c r="AP67" s="55"/>
      <c r="AQ67" s="66"/>
      <c r="AZ67" s="54"/>
      <c r="BA67" s="54"/>
      <c r="BB67" s="54"/>
      <c r="BC67" s="54"/>
      <c r="BD67" s="54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 t="s">
        <v>94</v>
      </c>
      <c r="BR67" s="55"/>
      <c r="BS67" s="55"/>
      <c r="BT67" s="55"/>
      <c r="BU67" s="55"/>
      <c r="BV67" s="55" t="s">
        <v>83</v>
      </c>
      <c r="BW67" s="55"/>
      <c r="BX67" s="55"/>
      <c r="BY67" s="55"/>
      <c r="BZ67" s="55"/>
      <c r="CA67" s="55" t="s">
        <v>84</v>
      </c>
      <c r="CB67" s="55"/>
      <c r="CC67" s="55"/>
      <c r="CD67" s="55"/>
      <c r="CE67" s="55"/>
      <c r="CF67" s="55" t="s">
        <v>85</v>
      </c>
      <c r="CG67" s="55"/>
      <c r="CH67" s="55"/>
      <c r="CI67" s="55"/>
      <c r="CJ67" s="55"/>
      <c r="CK67" s="55" t="s">
        <v>86</v>
      </c>
      <c r="CL67" s="55"/>
      <c r="CM67" s="55"/>
      <c r="CN67" s="66"/>
      <c r="CO67" s="66"/>
    </row>
    <row r="68" spans="3:93" x14ac:dyDescent="0.2">
      <c r="C68" s="54"/>
      <c r="D68" s="54"/>
      <c r="E68" s="54"/>
      <c r="F68" s="54"/>
      <c r="G68" s="54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66"/>
      <c r="AZ68" s="54"/>
      <c r="BA68" s="54"/>
      <c r="BB68" s="54"/>
      <c r="BC68" s="54"/>
      <c r="BD68" s="54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66"/>
      <c r="CO68" s="66"/>
    </row>
    <row r="69" spans="3:93" x14ac:dyDescent="0.2">
      <c r="C69" s="68"/>
      <c r="D69" s="68"/>
      <c r="E69" s="68"/>
      <c r="F69" s="68"/>
      <c r="G69" s="68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6"/>
      <c r="AR69" s="66"/>
      <c r="AZ69" s="68"/>
      <c r="BA69" s="68"/>
      <c r="BB69" s="68"/>
      <c r="BC69" s="68"/>
      <c r="BD69" s="68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6"/>
      <c r="CO69" s="66"/>
    </row>
    <row r="70" spans="3:93" x14ac:dyDescent="0.2">
      <c r="C70" s="68"/>
      <c r="D70" s="68"/>
      <c r="E70" s="68"/>
      <c r="F70" s="68"/>
      <c r="G70" s="68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6"/>
      <c r="AR70" s="66"/>
      <c r="AZ70" s="68"/>
      <c r="BA70" s="68"/>
      <c r="BB70" s="68"/>
      <c r="BC70" s="68"/>
      <c r="BD70" s="68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6"/>
      <c r="CO70" s="66"/>
    </row>
  </sheetData>
  <pageMargins left="0.7" right="0.7" top="0.75" bottom="0.75" header="0.3" footer="0.3"/>
  <pageSetup paperSize="8" scale="80" orientation="landscape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A1:BV102"/>
  <sheetViews>
    <sheetView zoomScale="30" zoomScaleNormal="30" workbookViewId="0">
      <selection activeCell="N86" sqref="N86:V103"/>
    </sheetView>
  </sheetViews>
  <sheetFormatPr defaultRowHeight="12.75" x14ac:dyDescent="0.2"/>
  <cols>
    <col min="1" max="77" width="4.7109375" customWidth="1"/>
    <col min="78" max="84" width="4.85546875" customWidth="1"/>
  </cols>
  <sheetData>
    <row r="1" spans="1:72" x14ac:dyDescent="0.2">
      <c r="A1" t="s">
        <v>118</v>
      </c>
    </row>
    <row r="3" spans="1:72" x14ac:dyDescent="0.2">
      <c r="A3" s="1" t="s">
        <v>113</v>
      </c>
      <c r="B3" s="1"/>
      <c r="C3" s="1"/>
      <c r="D3" s="1"/>
      <c r="E3" s="1"/>
      <c r="F3" s="22"/>
      <c r="G3" s="1"/>
      <c r="H3" s="1"/>
      <c r="I3" s="1"/>
      <c r="J3" s="1"/>
      <c r="K3" s="1"/>
      <c r="L3" s="1"/>
      <c r="M3" s="1"/>
      <c r="N3" s="2">
        <v>1</v>
      </c>
      <c r="O3" s="1"/>
      <c r="P3" s="1"/>
      <c r="Q3" s="1"/>
      <c r="R3" s="1"/>
      <c r="S3" s="1"/>
      <c r="T3" s="1"/>
      <c r="U3" s="1"/>
      <c r="V3" s="2">
        <v>0</v>
      </c>
      <c r="W3" s="1"/>
      <c r="X3" s="1"/>
      <c r="Y3" s="1"/>
      <c r="Z3" s="1"/>
      <c r="AA3" s="1"/>
      <c r="AB3" s="1"/>
      <c r="AC3" s="1"/>
      <c r="AD3" s="2">
        <v>1</v>
      </c>
      <c r="AE3" s="1"/>
      <c r="AF3" s="1"/>
      <c r="AG3" s="1"/>
      <c r="AH3" s="1"/>
      <c r="AI3" s="1"/>
      <c r="AJ3" s="1"/>
      <c r="AK3" s="1"/>
      <c r="AL3" s="2">
        <v>0</v>
      </c>
      <c r="AM3" s="1"/>
      <c r="AN3" s="1"/>
      <c r="AO3" s="1"/>
      <c r="AP3" s="1"/>
      <c r="AQ3" s="1"/>
      <c r="AR3" s="1"/>
      <c r="AS3" s="1"/>
      <c r="AT3" s="2">
        <v>1</v>
      </c>
      <c r="AU3" s="1"/>
      <c r="AV3" s="1"/>
      <c r="AW3" s="1"/>
      <c r="AX3" s="1"/>
      <c r="AY3" s="1"/>
      <c r="AZ3" s="1"/>
      <c r="BA3" s="1"/>
      <c r="BB3" s="2">
        <v>0</v>
      </c>
      <c r="BC3" s="1"/>
      <c r="BD3" s="1"/>
      <c r="BE3" s="1"/>
      <c r="BF3" s="1"/>
      <c r="BG3" s="1"/>
      <c r="BH3" s="1"/>
      <c r="BI3" s="1"/>
      <c r="BJ3" s="2">
        <v>0</v>
      </c>
      <c r="BR3" s="2">
        <v>1</v>
      </c>
    </row>
    <row r="4" spans="1:7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72" x14ac:dyDescent="0.2">
      <c r="A5" s="1"/>
      <c r="B5" s="1"/>
      <c r="C5" s="1"/>
      <c r="D5" s="1"/>
      <c r="E5" s="27">
        <v>0</v>
      </c>
      <c r="F5" s="27">
        <v>0</v>
      </c>
      <c r="G5" s="1"/>
      <c r="H5" s="1"/>
      <c r="I5" s="1"/>
      <c r="J5" s="1"/>
      <c r="K5" s="1"/>
      <c r="L5" s="1"/>
      <c r="M5" s="27">
        <v>0</v>
      </c>
      <c r="N5" s="1"/>
      <c r="O5" s="1"/>
      <c r="P5" s="1"/>
      <c r="Q5" s="1"/>
      <c r="R5" s="1"/>
      <c r="S5" s="1"/>
      <c r="T5" s="1"/>
      <c r="U5" s="27">
        <v>1</v>
      </c>
      <c r="V5" s="1"/>
      <c r="W5" s="1"/>
      <c r="X5" s="1"/>
      <c r="Y5" s="1"/>
      <c r="Z5" s="1"/>
      <c r="AA5" s="1"/>
      <c r="AB5" s="1"/>
      <c r="AC5" s="2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7" spans="1:72" x14ac:dyDescent="0.2">
      <c r="E7" t="s">
        <v>1</v>
      </c>
      <c r="F7" t="s">
        <v>0</v>
      </c>
      <c r="M7" t="s">
        <v>1</v>
      </c>
      <c r="N7" t="s">
        <v>0</v>
      </c>
      <c r="U7" t="s">
        <v>1</v>
      </c>
      <c r="V7" t="s">
        <v>0</v>
      </c>
      <c r="AS7" t="s">
        <v>1</v>
      </c>
      <c r="AT7" t="s">
        <v>0</v>
      </c>
      <c r="BA7" t="s">
        <v>27</v>
      </c>
      <c r="BB7" t="s">
        <v>22</v>
      </c>
      <c r="BM7" s="70"/>
      <c r="BN7" s="70"/>
      <c r="BO7" s="70"/>
      <c r="BP7" s="70"/>
      <c r="BQ7" s="70"/>
      <c r="BR7" s="70"/>
      <c r="BS7" s="70"/>
      <c r="BT7" s="70"/>
    </row>
    <row r="8" spans="1:72" x14ac:dyDescent="0.2">
      <c r="E8" s="2">
        <f>E5</f>
        <v>0</v>
      </c>
      <c r="F8" s="2">
        <f>F3</f>
        <v>0</v>
      </c>
      <c r="M8" s="2">
        <f>M5</f>
        <v>0</v>
      </c>
      <c r="N8" s="2">
        <f>N3</f>
        <v>1</v>
      </c>
      <c r="U8" s="2">
        <f>U5</f>
        <v>1</v>
      </c>
      <c r="V8" s="2">
        <f>V3</f>
        <v>0</v>
      </c>
      <c r="AB8" s="70"/>
      <c r="AC8" s="22"/>
      <c r="AD8" s="22"/>
      <c r="AE8" s="70"/>
      <c r="AF8" s="70"/>
      <c r="AS8" s="2">
        <v>0</v>
      </c>
      <c r="AT8" s="2">
        <v>0</v>
      </c>
      <c r="BA8" s="73">
        <v>1</v>
      </c>
      <c r="BB8" s="73">
        <v>1</v>
      </c>
      <c r="BI8" t="s">
        <v>27</v>
      </c>
      <c r="BJ8" t="s">
        <v>22</v>
      </c>
      <c r="BM8" s="70"/>
      <c r="BN8" s="70"/>
      <c r="BO8" s="70"/>
      <c r="BP8" s="70"/>
      <c r="BQ8" s="53"/>
      <c r="BR8" s="53"/>
      <c r="BS8" s="70"/>
      <c r="BT8" s="70"/>
    </row>
    <row r="9" spans="1:72" ht="13.5" thickBot="1" x14ac:dyDescent="0.25">
      <c r="E9" s="1" t="b">
        <f>IF(E8,TRUE,FALSE)</f>
        <v>0</v>
      </c>
      <c r="F9" s="1" t="b">
        <f>IF(F8,TRUE,FALSE)</f>
        <v>0</v>
      </c>
      <c r="M9" s="1" t="b">
        <f>IF(M8,TRUE,FALSE)</f>
        <v>0</v>
      </c>
      <c r="N9" s="1" t="b">
        <f>IF(N8,TRUE,FALSE)</f>
        <v>1</v>
      </c>
      <c r="U9" s="1" t="b">
        <f>IF(U8,TRUE,FALSE)</f>
        <v>1</v>
      </c>
      <c r="V9" s="1" t="b">
        <f>IF(V8,TRUE,FALSE)</f>
        <v>0</v>
      </c>
      <c r="AB9" s="70"/>
      <c r="AC9" s="53"/>
      <c r="AD9" s="53"/>
      <c r="AE9" s="70"/>
      <c r="AF9" s="70"/>
      <c r="AS9" s="1" t="b">
        <f>IF(AS8,TRUE,FALSE)</f>
        <v>0</v>
      </c>
      <c r="AT9" s="1" t="b">
        <f>IF(AT8,TRUE,FALSE)</f>
        <v>0</v>
      </c>
      <c r="BA9" s="1"/>
      <c r="BB9" s="1"/>
      <c r="BI9" s="73">
        <v>0</v>
      </c>
      <c r="BJ9" s="73">
        <v>0</v>
      </c>
      <c r="BM9" s="70"/>
      <c r="BN9" s="70"/>
      <c r="BO9" s="70"/>
      <c r="BP9" s="70"/>
      <c r="BQ9" s="53"/>
      <c r="BR9" s="53"/>
      <c r="BS9" s="70"/>
      <c r="BT9" s="70"/>
    </row>
    <row r="10" spans="1:72" x14ac:dyDescent="0.2">
      <c r="D10" s="1" t="s">
        <v>28</v>
      </c>
      <c r="E10" s="28"/>
      <c r="F10" s="29"/>
      <c r="G10" s="30"/>
      <c r="H10" s="1" t="s">
        <v>25</v>
      </c>
      <c r="L10" s="1" t="s">
        <v>28</v>
      </c>
      <c r="M10" s="28"/>
      <c r="N10" s="29"/>
      <c r="O10" s="30"/>
      <c r="P10" s="1" t="s">
        <v>25</v>
      </c>
      <c r="T10" s="1" t="s">
        <v>28</v>
      </c>
      <c r="U10" s="28"/>
      <c r="V10" s="29"/>
      <c r="W10" s="30"/>
      <c r="X10" s="1" t="s">
        <v>25</v>
      </c>
      <c r="AB10" s="53"/>
      <c r="AC10" s="51"/>
      <c r="AD10" s="51"/>
      <c r="AE10" s="51"/>
      <c r="AF10" s="53"/>
      <c r="AR10" s="1" t="s">
        <v>28</v>
      </c>
      <c r="AS10" s="28"/>
      <c r="AT10" s="29"/>
      <c r="AU10" s="30"/>
      <c r="AV10" s="1" t="s">
        <v>25</v>
      </c>
      <c r="AZ10" t="s">
        <v>117</v>
      </c>
      <c r="BA10" s="74"/>
      <c r="BB10" s="75"/>
      <c r="BC10" s="76"/>
      <c r="BD10" t="s">
        <v>116</v>
      </c>
      <c r="BH10" t="s">
        <v>117</v>
      </c>
      <c r="BI10" s="74"/>
      <c r="BJ10" s="75"/>
      <c r="BK10" s="76"/>
      <c r="BL10" t="s">
        <v>116</v>
      </c>
      <c r="BM10" s="70"/>
      <c r="BN10" s="70"/>
      <c r="BO10" s="70"/>
      <c r="BP10" s="70"/>
      <c r="BQ10" s="70"/>
      <c r="BR10" s="70"/>
      <c r="BS10" s="70"/>
      <c r="BT10" s="70"/>
    </row>
    <row r="11" spans="1:72" x14ac:dyDescent="0.2">
      <c r="D11" s="18">
        <f>IF(OR(AND(NOT(F9),E9),AND(NOT(F9&lt;&gt;E9),H12)),1,0)</f>
        <v>0</v>
      </c>
      <c r="E11" s="31"/>
      <c r="F11" s="32"/>
      <c r="G11" s="33"/>
      <c r="H11" s="2">
        <f>L11</f>
        <v>0</v>
      </c>
      <c r="L11" s="18">
        <f>IF(OR(AND(NOT(N9),M9),AND(NOT(N9&lt;&gt;M9),P12)),1,0)</f>
        <v>0</v>
      </c>
      <c r="M11" s="31"/>
      <c r="N11" s="32"/>
      <c r="O11" s="33"/>
      <c r="P11" s="2">
        <f>T11</f>
        <v>1</v>
      </c>
      <c r="T11" s="18">
        <f>IF(OR(AND(NOT(V9),U9),AND(NOT(V9&lt;&gt;U9),X12)),1,0)</f>
        <v>1</v>
      </c>
      <c r="U11" s="31"/>
      <c r="V11" s="32"/>
      <c r="W11" s="33"/>
      <c r="X11" s="2">
        <f>Z11</f>
        <v>0</v>
      </c>
      <c r="Z11" s="27">
        <v>0</v>
      </c>
      <c r="AB11" s="52"/>
      <c r="AC11" s="51"/>
      <c r="AD11" s="51"/>
      <c r="AE11" s="51"/>
      <c r="AF11" s="22"/>
      <c r="AR11" s="18">
        <f>IF(OR(AND(NOT(IF(AT8,1,0)),(IF(AS8,1,0))),AND(NOT((IF(AT8,1,0))&lt;&gt;(IF(AS8,1,0))),(IF(AV11,1,0)))),1,0)</f>
        <v>0</v>
      </c>
      <c r="AS11" s="31"/>
      <c r="AT11" s="32"/>
      <c r="AU11" s="33"/>
      <c r="AV11" s="2">
        <v>0</v>
      </c>
      <c r="AZ11" s="18">
        <f>IF(OR(AND(NOT(IF(BB8,1,0)),(IF(BA8,1,0))),AND(NOT( OR(AND(IF(BB8,1,0),NOT(IF(BA8,1,0))), AND(NOT(IF(BB8,1,0)),IF(BA8,1,0))) ),(IF(BD11,1,0)))),1,0)</f>
        <v>1</v>
      </c>
      <c r="BA11" s="77"/>
      <c r="BB11" s="32"/>
      <c r="BC11" s="78"/>
      <c r="BD11" s="73">
        <v>1</v>
      </c>
      <c r="BH11" s="18">
        <f>IF(OR(AND(NOT(IF(BJ9,1,0)),(IF(BI9,1,0))),AND(NOT( OR(AND(IF(BJ9,1,0),NOT(IF(BI9,1,0))), AND(NOT(IF(BJ9,1,0)),IF(BI9,1,0))) ),(IF(BL11,1,0)))),1,0)</f>
        <v>0</v>
      </c>
      <c r="BI11" s="77"/>
      <c r="BJ11" s="13" t="s">
        <v>128</v>
      </c>
      <c r="BK11" s="78"/>
      <c r="BL11" s="73">
        <v>0</v>
      </c>
      <c r="BM11" s="70"/>
      <c r="BN11" s="70"/>
      <c r="BO11" s="70"/>
      <c r="BP11" s="52"/>
      <c r="BQ11" s="70"/>
      <c r="BR11" s="70"/>
      <c r="BS11" s="70"/>
      <c r="BT11" s="53"/>
    </row>
    <row r="12" spans="1:72" x14ac:dyDescent="0.2">
      <c r="E12" s="31"/>
      <c r="F12" s="13" t="s">
        <v>97</v>
      </c>
      <c r="G12" s="33"/>
      <c r="H12" s="1" t="b">
        <f>IF(H11,TRUE,FALSE)</f>
        <v>0</v>
      </c>
      <c r="M12" s="31"/>
      <c r="N12" s="13" t="s">
        <v>96</v>
      </c>
      <c r="O12" s="33"/>
      <c r="P12" s="1" t="b">
        <f>IF(P11,TRUE,FALSE)</f>
        <v>1</v>
      </c>
      <c r="U12" s="31"/>
      <c r="V12" s="13" t="s">
        <v>95</v>
      </c>
      <c r="W12" s="33"/>
      <c r="X12" s="1" t="b">
        <f>IF(X11,TRUE,FALSE)</f>
        <v>0</v>
      </c>
      <c r="AB12" s="70"/>
      <c r="AC12" s="51"/>
      <c r="AD12" s="26"/>
      <c r="AE12" s="51"/>
      <c r="AF12" s="53"/>
      <c r="AS12" s="31"/>
      <c r="AT12" s="13" t="s">
        <v>95</v>
      </c>
      <c r="AU12" s="33"/>
      <c r="AV12" s="1" t="b">
        <f>IF(AV11,TRUE,FALSE)</f>
        <v>0</v>
      </c>
      <c r="BA12" s="77"/>
      <c r="BB12" s="13" t="s">
        <v>128</v>
      </c>
      <c r="BC12" s="78"/>
      <c r="BD12" s="1"/>
      <c r="BI12" s="77"/>
      <c r="BJ12" s="13"/>
      <c r="BK12" s="78"/>
      <c r="BL12" s="1"/>
      <c r="BM12" s="70"/>
      <c r="BN12" s="70"/>
      <c r="BO12" s="70"/>
      <c r="BP12" s="70"/>
      <c r="BQ12" s="70"/>
      <c r="BR12" s="70"/>
      <c r="BS12" s="70"/>
      <c r="BT12" s="53"/>
    </row>
    <row r="13" spans="1:72" x14ac:dyDescent="0.2">
      <c r="D13" s="1" t="s">
        <v>21</v>
      </c>
      <c r="E13" s="31"/>
      <c r="F13" s="32"/>
      <c r="G13" s="33"/>
      <c r="L13" s="1" t="s">
        <v>21</v>
      </c>
      <c r="M13" s="31"/>
      <c r="N13" s="32"/>
      <c r="O13" s="33"/>
      <c r="T13" s="1" t="s">
        <v>21</v>
      </c>
      <c r="U13" s="31"/>
      <c r="V13" s="32"/>
      <c r="W13" s="33"/>
      <c r="AB13" s="53"/>
      <c r="AC13" s="51"/>
      <c r="AD13" s="51"/>
      <c r="AE13" s="51"/>
      <c r="AF13" s="70"/>
      <c r="AR13" s="1" t="s">
        <v>21</v>
      </c>
      <c r="AS13" s="31"/>
      <c r="AT13" s="32"/>
      <c r="AU13" s="33"/>
      <c r="AZ13" t="s">
        <v>21</v>
      </c>
      <c r="BA13" s="77"/>
      <c r="BB13" s="32"/>
      <c r="BC13" s="78"/>
      <c r="BH13" t="s">
        <v>21</v>
      </c>
      <c r="BI13" s="77"/>
      <c r="BJ13" s="84">
        <f>IF(OR(AND(IF(BL11,1,0),NOT(IF(BJ9,1,0)),NOT(IF(BI9,1,0))),AND(NOT(IF(BL11,1,0)),IF(BJ9,1,0),NOT(IF(BI9,1,0))),AND(NOT(IF(BL11,1,0)),NOT(IF(BJ9,1,0)),IF(BI9,1,0)),AND(IF(BL11,1,0),IF(BJ9,1,0),IF(BI9,1,0))),1,0)</f>
        <v>0</v>
      </c>
      <c r="BK13" s="78"/>
      <c r="BM13" s="70"/>
      <c r="BN13" s="70"/>
      <c r="BO13" s="70"/>
      <c r="BP13" s="70"/>
      <c r="BQ13" s="70"/>
      <c r="BR13" s="70"/>
      <c r="BS13" s="70"/>
      <c r="BT13" s="70"/>
    </row>
    <row r="14" spans="1:72" ht="13.5" thickBot="1" x14ac:dyDescent="0.25">
      <c r="D14" s="2">
        <f>D11</f>
        <v>0</v>
      </c>
      <c r="E14" s="31"/>
      <c r="F14" s="32"/>
      <c r="G14" s="33"/>
      <c r="L14" s="2">
        <f>D14</f>
        <v>0</v>
      </c>
      <c r="M14" s="31"/>
      <c r="N14" s="32"/>
      <c r="O14" s="33"/>
      <c r="T14" s="2">
        <f>L14</f>
        <v>0</v>
      </c>
      <c r="U14" s="31"/>
      <c r="V14" s="32"/>
      <c r="W14" s="33"/>
      <c r="AB14" s="22"/>
      <c r="AC14" s="51"/>
      <c r="AD14" s="51"/>
      <c r="AE14" s="51"/>
      <c r="AF14" s="70"/>
      <c r="AL14" s="71"/>
      <c r="AR14" s="2">
        <v>0</v>
      </c>
      <c r="AS14" s="31"/>
      <c r="AT14" s="32"/>
      <c r="AU14" s="33"/>
      <c r="AZ14" s="73">
        <v>0</v>
      </c>
      <c r="BA14" s="77"/>
      <c r="BB14" s="32"/>
      <c r="BC14" s="78"/>
      <c r="BH14" s="73">
        <v>0</v>
      </c>
      <c r="BI14" s="79"/>
      <c r="BJ14" s="83" t="s">
        <v>9</v>
      </c>
      <c r="BK14" s="81"/>
      <c r="BM14" s="70"/>
      <c r="BN14" s="70"/>
      <c r="BO14" s="70"/>
      <c r="BP14" s="53"/>
      <c r="BQ14" s="70"/>
      <c r="BR14" s="70"/>
      <c r="BS14" s="70"/>
      <c r="BT14" s="70"/>
    </row>
    <row r="15" spans="1:72" ht="13.5" thickBot="1" x14ac:dyDescent="0.25">
      <c r="D15" s="1" t="b">
        <f>IF(D14,TRUE,FALSE)</f>
        <v>0</v>
      </c>
      <c r="E15" s="34"/>
      <c r="F15" s="35"/>
      <c r="G15" s="36"/>
      <c r="L15" s="1" t="b">
        <f>IF(L14,TRUE,FALSE)</f>
        <v>0</v>
      </c>
      <c r="M15" s="34"/>
      <c r="N15" s="35"/>
      <c r="O15" s="36"/>
      <c r="T15" s="1" t="b">
        <f>IF(T14,TRUE,FALSE)</f>
        <v>0</v>
      </c>
      <c r="U15" s="34"/>
      <c r="V15" s="35"/>
      <c r="W15" s="36"/>
      <c r="AB15" s="53"/>
      <c r="AC15" s="51"/>
      <c r="AD15" s="51"/>
      <c r="AE15" s="51"/>
      <c r="AF15" s="70"/>
      <c r="AR15" s="1" t="b">
        <f>IF(AR14,TRUE,FALSE)</f>
        <v>0</v>
      </c>
      <c r="AS15" s="34"/>
      <c r="AT15" s="18">
        <f>IF( ( (IF(AV11,1,0)) &lt;&gt; ( (IF(AT8,1,0)) &lt;&gt; (IF(AS8,1,0)) ) ),1,0)</f>
        <v>1</v>
      </c>
      <c r="AU15" s="36"/>
      <c r="AZ15" s="1"/>
      <c r="BA15" s="79"/>
      <c r="BB15" s="80">
        <f>IF(OR(AND(IF(BD11,1,0),NOT(IF(BB8,1,0)),NOT(IF(BA8,1,0))),AND(NOT(IF(BD11,1,0)),IF(BB8,1,0),NOT(IF(BA8,1,0))),AND(NOT(IF(BD11,1,0)),NOT(IF(BB8,1,0)),IF(BA8,1,0)),AND(IF(BD11,1,0),IF(BB8,1,0),IF(BA8,1,0))),1,0)</f>
        <v>1</v>
      </c>
      <c r="BC15" s="81"/>
      <c r="BH15" s="1"/>
      <c r="BI15" s="32"/>
      <c r="BJ15" s="82">
        <f>IF(OR(AND(IF(BH14,1,0),IF(BJ9,1,0)),AND(NOT(IF(BH14,1,0)), OR(AND(IF(BL11,1,0),NOT(IF(BJ9,1,0)),NOT(IF(BI9,1,0))),AND(NOT(IF(BL11,1,0)),IF(BJ9,1,0),NOT(IF(BI9,1,0))),AND(NOT(IF(BL11,1,0)),NOT(IF(BJ9,1,0)),IF(BI9,1,0)),AND(IF(BL11,1,0),IF(BJ9,1,0),IF(BI9,1,0))) )),1,0)</f>
        <v>0</v>
      </c>
      <c r="BK15" s="32"/>
      <c r="BM15" s="70"/>
      <c r="BN15" s="70"/>
      <c r="BO15" s="70"/>
      <c r="BP15" s="53"/>
      <c r="BQ15" s="70"/>
      <c r="BR15" s="70"/>
      <c r="BS15" s="70"/>
      <c r="BT15" s="70"/>
    </row>
    <row r="16" spans="1:72" x14ac:dyDescent="0.2">
      <c r="F16" s="18">
        <f>IF(OR(AND(D15,F9),AND(NOT(D15),(H12&lt;&gt;(F9&lt;&gt;E9)))),1,0)</f>
        <v>0</v>
      </c>
      <c r="N16" s="18">
        <f>IF(OR(AND(L15,N9),AND(NOT(L15),(P12&lt;&gt;(N9&lt;&gt;M9)))),1,0)</f>
        <v>0</v>
      </c>
      <c r="V16" s="18">
        <f>IF(OR(AND(T15,V9),AND(NOT(T15),(X12&lt;&gt;(V9&lt;&gt;U9)))),1,0)</f>
        <v>1</v>
      </c>
      <c r="AB16" s="70"/>
      <c r="AC16" s="70"/>
      <c r="AD16" s="52"/>
      <c r="AE16" s="70"/>
      <c r="AF16" s="70"/>
      <c r="AT16" s="18">
        <f>IF(OR(AND(IF(AR14,1,0),IF(AT8,1,0)),AND(NOT(IF(AR14,1,0)),((IF(AV11,1,0))&lt;&gt;((IF(AT8,1,0))&lt;&gt;(IF(AS8,1,0)))))),1,0)</f>
        <v>1</v>
      </c>
      <c r="BB16" s="18">
        <f>IF(OR(AND(IF(AZ14,1,0),IF(BB8,1,0)),AND(NOT(IF(AZ14,1,0)), OR(AND(IF(BD11,1,0),NOT(IF(BB8,1,0)),NOT(IF(BA8,1,0))),AND(NOT(IF(BD11,1,0)),IF(BB8,1,0),NOT(IF(BA8,1,0))),AND(NOT(IF(BD11,1,0)),NOT(IF(BB8,1,0)),IF(BA8,1,0)),AND(IF(BD11,1,0),IF(BB8,1,0),IF(BA8,1,0))) )),1,0)</f>
        <v>1</v>
      </c>
      <c r="BJ16" s="1"/>
      <c r="BM16" s="70"/>
      <c r="BN16" s="70"/>
      <c r="BO16" s="70"/>
      <c r="BP16" s="70"/>
      <c r="BQ16" s="70"/>
      <c r="BR16" s="52"/>
      <c r="BS16" s="70"/>
      <c r="BT16" s="70"/>
    </row>
    <row r="17" spans="3:70" x14ac:dyDescent="0.2">
      <c r="F17" s="1" t="s">
        <v>9</v>
      </c>
      <c r="M17" s="27">
        <v>0</v>
      </c>
      <c r="N17" s="1" t="s">
        <v>9</v>
      </c>
      <c r="V17" s="1" t="s">
        <v>9</v>
      </c>
      <c r="AC17" s="27">
        <v>0</v>
      </c>
      <c r="AD17" s="1"/>
      <c r="AK17" s="27">
        <v>1</v>
      </c>
      <c r="AT17" s="1" t="s">
        <v>9</v>
      </c>
      <c r="BB17" s="1" t="s">
        <v>9</v>
      </c>
      <c r="BJ17" s="1"/>
      <c r="BR17" s="1"/>
    </row>
    <row r="19" spans="3:70" x14ac:dyDescent="0.2">
      <c r="C19" s="1" t="s">
        <v>16</v>
      </c>
      <c r="D19" s="2">
        <f>D11</f>
        <v>0</v>
      </c>
      <c r="E19" s="1" t="b">
        <f>IF(D19,TRUE,FALSE)</f>
        <v>0</v>
      </c>
      <c r="M19" t="s">
        <v>1</v>
      </c>
      <c r="N19" t="s">
        <v>0</v>
      </c>
      <c r="U19" t="s">
        <v>1</v>
      </c>
      <c r="V19" t="s">
        <v>0</v>
      </c>
      <c r="AC19" t="s">
        <v>1</v>
      </c>
      <c r="AD19" t="s">
        <v>0</v>
      </c>
      <c r="AK19" t="s">
        <v>1</v>
      </c>
      <c r="AL19" t="s">
        <v>0</v>
      </c>
      <c r="BJ19" s="1"/>
    </row>
    <row r="20" spans="3:70" x14ac:dyDescent="0.2">
      <c r="C20" s="23"/>
      <c r="D20" s="24" t="s">
        <v>14</v>
      </c>
      <c r="E20" s="25"/>
      <c r="M20" s="2">
        <f>M17</f>
        <v>0</v>
      </c>
      <c r="N20" s="2">
        <f>N16</f>
        <v>0</v>
      </c>
      <c r="U20" s="2">
        <f>M5</f>
        <v>0</v>
      </c>
      <c r="V20" s="2">
        <f>V16</f>
        <v>1</v>
      </c>
      <c r="AC20" s="2">
        <f>AC17</f>
        <v>0</v>
      </c>
      <c r="AD20" s="2">
        <f>AD3</f>
        <v>1</v>
      </c>
      <c r="AK20" s="2">
        <f>AK17</f>
        <v>1</v>
      </c>
      <c r="AL20" s="2">
        <f>AL3</f>
        <v>0</v>
      </c>
    </row>
    <row r="21" spans="3:70" x14ac:dyDescent="0.2">
      <c r="C21" s="1" t="s">
        <v>15</v>
      </c>
      <c r="D21" s="18">
        <f>IF(NOT(E19),1,0)</f>
        <v>1</v>
      </c>
      <c r="E21" s="1"/>
      <c r="M21" s="1" t="b">
        <f>IF(M20,TRUE,FALSE)</f>
        <v>0</v>
      </c>
      <c r="N21" s="1" t="b">
        <f>IF(N20,TRUE,FALSE)</f>
        <v>0</v>
      </c>
      <c r="U21" s="1" t="b">
        <f>IF(U20,TRUE,FALSE)</f>
        <v>0</v>
      </c>
      <c r="V21" s="1" t="b">
        <f>IF(V20,TRUE,FALSE)</f>
        <v>1</v>
      </c>
      <c r="AC21" s="1" t="b">
        <f>IF(AC20,TRUE,FALSE)</f>
        <v>0</v>
      </c>
      <c r="AD21" s="1" t="b">
        <f>IF(AD20,TRUE,FALSE)</f>
        <v>1</v>
      </c>
      <c r="AK21" s="1" t="b">
        <f>IF(AK20,TRUE,FALSE)</f>
        <v>1</v>
      </c>
      <c r="AL21" s="1" t="b">
        <f>IF(AL20,TRUE,FALSE)</f>
        <v>0</v>
      </c>
    </row>
    <row r="22" spans="3:70" x14ac:dyDescent="0.2">
      <c r="L22" s="1" t="s">
        <v>28</v>
      </c>
      <c r="M22" s="28"/>
      <c r="N22" s="29"/>
      <c r="O22" s="30"/>
      <c r="P22" s="1" t="s">
        <v>25</v>
      </c>
      <c r="T22" s="1" t="s">
        <v>28</v>
      </c>
      <c r="U22" s="28"/>
      <c r="V22" s="29"/>
      <c r="W22" s="30"/>
      <c r="X22" s="1" t="s">
        <v>25</v>
      </c>
      <c r="AB22" s="1" t="s">
        <v>28</v>
      </c>
      <c r="AC22" s="28"/>
      <c r="AD22" s="29"/>
      <c r="AE22" s="30"/>
      <c r="AF22" s="1" t="s">
        <v>25</v>
      </c>
      <c r="AJ22" s="1" t="s">
        <v>28</v>
      </c>
      <c r="AK22" s="28"/>
      <c r="AL22" s="29"/>
      <c r="AM22" s="30"/>
      <c r="AN22" s="1" t="s">
        <v>25</v>
      </c>
    </row>
    <row r="23" spans="3:70" x14ac:dyDescent="0.2">
      <c r="L23" s="18">
        <f>IF(OR(AND(NOT(N21),M21),AND(NOT(N21&lt;&gt;M21),P24)),1,0)</f>
        <v>0</v>
      </c>
      <c r="M23" s="31"/>
      <c r="N23" s="32"/>
      <c r="O23" s="33"/>
      <c r="P23" s="2">
        <f>T23</f>
        <v>0</v>
      </c>
      <c r="T23" s="18">
        <f>IF(OR(AND(NOT(V21),U21),AND(NOT(V21&lt;&gt;U21),X24)),1,0)</f>
        <v>0</v>
      </c>
      <c r="U23" s="31"/>
      <c r="V23" s="32"/>
      <c r="W23" s="33"/>
      <c r="X23" s="2">
        <f>AB23</f>
        <v>0</v>
      </c>
      <c r="AB23" s="18">
        <f>IF(OR(AND(NOT(AD21),AC21),AND(NOT(AD21&lt;&gt;AC21),AF24)),1,0)</f>
        <v>0</v>
      </c>
      <c r="AC23" s="31"/>
      <c r="AD23" s="32"/>
      <c r="AE23" s="33"/>
      <c r="AF23" s="2">
        <f>AJ23</f>
        <v>1</v>
      </c>
      <c r="AJ23" s="18">
        <f>IF(OR(AND(NOT(AL21),AK21),AND(NOT(AL21&lt;&gt;AK21),AN24)),1,0)</f>
        <v>1</v>
      </c>
      <c r="AK23" s="31"/>
      <c r="AL23" s="32"/>
      <c r="AM23" s="33"/>
      <c r="AN23" s="2">
        <f>AP23</f>
        <v>0</v>
      </c>
      <c r="AP23" s="27">
        <v>0</v>
      </c>
    </row>
    <row r="24" spans="3:70" x14ac:dyDescent="0.2">
      <c r="M24" s="31"/>
      <c r="N24" s="13" t="s">
        <v>101</v>
      </c>
      <c r="O24" s="33"/>
      <c r="P24" s="1" t="b">
        <f>IF(P23,TRUE,FALSE)</f>
        <v>0</v>
      </c>
      <c r="U24" s="31"/>
      <c r="V24" s="13" t="s">
        <v>100</v>
      </c>
      <c r="W24" s="33"/>
      <c r="X24" s="1" t="b">
        <f>IF(X23,TRUE,FALSE)</f>
        <v>0</v>
      </c>
      <c r="AC24" s="31"/>
      <c r="AD24" s="13" t="s">
        <v>99</v>
      </c>
      <c r="AE24" s="33"/>
      <c r="AF24" s="1" t="b">
        <f>IF(AF23,TRUE,FALSE)</f>
        <v>1</v>
      </c>
      <c r="AK24" s="31"/>
      <c r="AL24" s="13" t="s">
        <v>98</v>
      </c>
      <c r="AM24" s="33"/>
      <c r="AN24" s="1" t="b">
        <f>IF(AN23,TRUE,FALSE)</f>
        <v>0</v>
      </c>
      <c r="BD24" t="s">
        <v>157</v>
      </c>
    </row>
    <row r="25" spans="3:70" x14ac:dyDescent="0.2">
      <c r="L25" s="1" t="s">
        <v>21</v>
      </c>
      <c r="M25" s="31"/>
      <c r="N25" s="32"/>
      <c r="O25" s="33"/>
      <c r="T25" s="1" t="s">
        <v>21</v>
      </c>
      <c r="U25" s="31"/>
      <c r="V25" s="32"/>
      <c r="W25" s="33"/>
      <c r="AB25" s="1" t="s">
        <v>21</v>
      </c>
      <c r="AC25" s="31"/>
      <c r="AD25" s="32"/>
      <c r="AE25" s="33"/>
      <c r="AJ25" s="1" t="s">
        <v>21</v>
      </c>
      <c r="AK25" s="31"/>
      <c r="AL25" s="32"/>
      <c r="AM25" s="33"/>
    </row>
    <row r="26" spans="3:70" x14ac:dyDescent="0.2">
      <c r="L26" s="2">
        <f>L23</f>
        <v>0</v>
      </c>
      <c r="M26" s="31"/>
      <c r="N26" s="32"/>
      <c r="O26" s="33"/>
      <c r="T26" s="2">
        <f>L26</f>
        <v>0</v>
      </c>
      <c r="U26" s="31"/>
      <c r="V26" s="32"/>
      <c r="W26" s="33"/>
      <c r="AB26" s="2">
        <f>T26</f>
        <v>0</v>
      </c>
      <c r="AC26" s="31"/>
      <c r="AD26" s="32"/>
      <c r="AE26" s="33"/>
      <c r="AJ26" s="2">
        <f>AB26</f>
        <v>0</v>
      </c>
      <c r="AK26" s="31"/>
      <c r="AL26" s="32"/>
      <c r="AM26" s="33"/>
    </row>
    <row r="27" spans="3:70" x14ac:dyDescent="0.2">
      <c r="L27" s="1" t="b">
        <f>IF(L26,TRUE,FALSE)</f>
        <v>0</v>
      </c>
      <c r="M27" s="34"/>
      <c r="N27" s="35"/>
      <c r="O27" s="36"/>
      <c r="T27" s="1" t="b">
        <f>IF(T26,TRUE,FALSE)</f>
        <v>0</v>
      </c>
      <c r="U27" s="34"/>
      <c r="V27" s="35"/>
      <c r="W27" s="36"/>
      <c r="AB27" s="1" t="b">
        <f>IF(AB26,TRUE,FALSE)</f>
        <v>0</v>
      </c>
      <c r="AC27" s="34"/>
      <c r="AD27" s="35"/>
      <c r="AE27" s="36"/>
      <c r="AJ27" s="1" t="b">
        <f>IF(AJ26,TRUE,FALSE)</f>
        <v>0</v>
      </c>
      <c r="AK27" s="34"/>
      <c r="AL27" s="35"/>
      <c r="AM27" s="36"/>
    </row>
    <row r="28" spans="3:70" x14ac:dyDescent="0.2">
      <c r="N28" s="18">
        <f>IF(OR(AND(L27,N21),AND(NOT(L27),(P24&lt;&gt;(N21&lt;&gt;M21)))),1,0)</f>
        <v>0</v>
      </c>
      <c r="V28" s="18">
        <f>IF(OR(AND(T27,V21),AND(NOT(T27),(X24&lt;&gt;(V21&lt;&gt;U21)))),1,0)</f>
        <v>1</v>
      </c>
      <c r="AD28" s="18">
        <f>IF(OR(AND(AB27,AD21),AND(NOT(AB27),(AF24&lt;&gt;(AD21&lt;&gt;AC21)))),1,0)</f>
        <v>0</v>
      </c>
      <c r="AL28" s="18">
        <f>IF(OR(AND(AJ27,AL21),AND(NOT(AJ27),(AN24&lt;&gt;(AL21&lt;&gt;AK21)))),1,0)</f>
        <v>1</v>
      </c>
    </row>
    <row r="29" spans="3:70" x14ac:dyDescent="0.2">
      <c r="N29" s="1" t="s">
        <v>9</v>
      </c>
      <c r="U29" s="27">
        <v>0</v>
      </c>
      <c r="V29" s="1" t="s">
        <v>9</v>
      </c>
      <c r="AD29" s="1" t="s">
        <v>9</v>
      </c>
      <c r="AL29" s="1" t="s">
        <v>9</v>
      </c>
      <c r="AS29" s="27">
        <v>0</v>
      </c>
      <c r="BA29" s="27">
        <v>1</v>
      </c>
    </row>
    <row r="31" spans="3:70" x14ac:dyDescent="0.2">
      <c r="K31" s="1" t="s">
        <v>16</v>
      </c>
      <c r="L31" s="2">
        <f>L23</f>
        <v>0</v>
      </c>
      <c r="M31" s="1" t="b">
        <f>IF(L31,TRUE,FALSE)</f>
        <v>0</v>
      </c>
      <c r="U31" t="s">
        <v>1</v>
      </c>
      <c r="V31" t="s">
        <v>0</v>
      </c>
      <c r="AC31" t="s">
        <v>1</v>
      </c>
      <c r="AD31" t="s">
        <v>0</v>
      </c>
      <c r="AK31" t="s">
        <v>1</v>
      </c>
      <c r="AL31" t="s">
        <v>0</v>
      </c>
      <c r="AS31" t="s">
        <v>1</v>
      </c>
      <c r="AT31" t="s">
        <v>0</v>
      </c>
      <c r="BA31" t="s">
        <v>1</v>
      </c>
      <c r="BB31" t="s">
        <v>0</v>
      </c>
    </row>
    <row r="32" spans="3:70" x14ac:dyDescent="0.2">
      <c r="K32" s="23"/>
      <c r="L32" s="24" t="s">
        <v>38</v>
      </c>
      <c r="M32" s="25"/>
      <c r="U32" s="2">
        <f>U29</f>
        <v>0</v>
      </c>
      <c r="V32" s="2">
        <f>V28</f>
        <v>1</v>
      </c>
      <c r="AC32" s="2">
        <f>U20</f>
        <v>0</v>
      </c>
      <c r="AD32" s="2">
        <f>AD28</f>
        <v>0</v>
      </c>
      <c r="AK32" s="2">
        <f>AC20</f>
        <v>0</v>
      </c>
      <c r="AL32" s="2">
        <f>AL28</f>
        <v>1</v>
      </c>
      <c r="AS32" s="2">
        <f>AS29</f>
        <v>0</v>
      </c>
      <c r="AT32" s="2">
        <f>AT3</f>
        <v>1</v>
      </c>
      <c r="BA32" s="2">
        <f>BA29</f>
        <v>1</v>
      </c>
      <c r="BB32" s="2">
        <f>BB3</f>
        <v>0</v>
      </c>
    </row>
    <row r="33" spans="11:74" x14ac:dyDescent="0.2">
      <c r="K33" s="1" t="s">
        <v>15</v>
      </c>
      <c r="L33" s="18">
        <f>IF(NOT(M31),1,0)</f>
        <v>1</v>
      </c>
      <c r="M33" s="1"/>
      <c r="U33" s="1" t="b">
        <f>IF(U32,TRUE,FALSE)</f>
        <v>0</v>
      </c>
      <c r="V33" s="1" t="b">
        <f>IF(V32,TRUE,FALSE)</f>
        <v>1</v>
      </c>
      <c r="AC33" s="1" t="b">
        <f>IF(AC32,TRUE,FALSE)</f>
        <v>0</v>
      </c>
      <c r="AD33" s="1" t="b">
        <f>IF(AD32,TRUE,FALSE)</f>
        <v>0</v>
      </c>
      <c r="AK33" s="1" t="b">
        <f>IF(AK32,TRUE,FALSE)</f>
        <v>0</v>
      </c>
      <c r="AL33" s="1" t="b">
        <f>IF(AL32,TRUE,FALSE)</f>
        <v>1</v>
      </c>
      <c r="AS33" s="1" t="b">
        <f>IF(AS32,TRUE,FALSE)</f>
        <v>0</v>
      </c>
      <c r="AT33" s="1" t="b">
        <f>IF(AT32,TRUE,FALSE)</f>
        <v>1</v>
      </c>
      <c r="BA33" s="1" t="b">
        <f>IF(BA32,TRUE,FALSE)</f>
        <v>1</v>
      </c>
      <c r="BB33" s="1" t="b">
        <f>IF(BB32,TRUE,FALSE)</f>
        <v>0</v>
      </c>
    </row>
    <row r="34" spans="11:74" x14ac:dyDescent="0.2">
      <c r="T34" s="1" t="s">
        <v>28</v>
      </c>
      <c r="U34" s="28"/>
      <c r="V34" s="29"/>
      <c r="W34" s="30"/>
      <c r="X34" s="1" t="s">
        <v>25</v>
      </c>
      <c r="AB34" s="1" t="s">
        <v>28</v>
      </c>
      <c r="AC34" s="28"/>
      <c r="AD34" s="29"/>
      <c r="AE34" s="30"/>
      <c r="AF34" s="1" t="s">
        <v>25</v>
      </c>
      <c r="AJ34" s="1" t="s">
        <v>28</v>
      </c>
      <c r="AK34" s="28"/>
      <c r="AL34" s="29"/>
      <c r="AM34" s="30"/>
      <c r="AN34" s="1" t="s">
        <v>25</v>
      </c>
      <c r="AR34" s="1" t="s">
        <v>28</v>
      </c>
      <c r="AS34" s="28"/>
      <c r="AT34" s="29"/>
      <c r="AU34" s="30"/>
      <c r="AV34" s="1" t="s">
        <v>25</v>
      </c>
      <c r="AZ34" s="1" t="s">
        <v>28</v>
      </c>
      <c r="BA34" s="28"/>
      <c r="BB34" s="29"/>
      <c r="BC34" s="30"/>
      <c r="BD34" s="1" t="s">
        <v>25</v>
      </c>
    </row>
    <row r="35" spans="11:74" x14ac:dyDescent="0.2">
      <c r="T35" s="18">
        <f>IF(OR(AND(NOT(V33),U33),AND(NOT(V33&lt;&gt;U33),X36)),1,0)</f>
        <v>0</v>
      </c>
      <c r="U35" s="31"/>
      <c r="V35" s="32"/>
      <c r="W35" s="33"/>
      <c r="X35" s="2">
        <f>AB35</f>
        <v>0</v>
      </c>
      <c r="AB35" s="18">
        <f>IF(OR(AND(NOT(AD33),AC33),AND(NOT(AD33&lt;&gt;AC33),AF36)),1,0)</f>
        <v>0</v>
      </c>
      <c r="AC35" s="31"/>
      <c r="AD35" s="32"/>
      <c r="AE35" s="33"/>
      <c r="AF35" s="2">
        <f>AJ35</f>
        <v>0</v>
      </c>
      <c r="AJ35" s="18">
        <f>IF(OR(AND(NOT(AL33),AK33),AND(NOT(AL33&lt;&gt;AK33),AN36)),1,0)</f>
        <v>0</v>
      </c>
      <c r="AK35" s="31"/>
      <c r="AL35" s="32"/>
      <c r="AM35" s="33"/>
      <c r="AN35" s="2">
        <f>AR35</f>
        <v>0</v>
      </c>
      <c r="AR35" s="18">
        <f>IF(OR(AND(NOT(AT33),AS33),AND(NOT(AT33&lt;&gt;AS33),AV36)),1,0)</f>
        <v>0</v>
      </c>
      <c r="AS35" s="31"/>
      <c r="AT35" s="32"/>
      <c r="AU35" s="33"/>
      <c r="AV35" s="2">
        <f>AZ35</f>
        <v>1</v>
      </c>
      <c r="AZ35" s="18">
        <f>IF(OR(AND(NOT(BB33),BA33),AND(NOT(BB33&lt;&gt;BA33),BD36)),1,0)</f>
        <v>1</v>
      </c>
      <c r="BA35" s="31"/>
      <c r="BB35" s="32"/>
      <c r="BC35" s="33"/>
      <c r="BD35" s="2">
        <f>BF35</f>
        <v>0</v>
      </c>
      <c r="BF35" s="27">
        <v>0</v>
      </c>
    </row>
    <row r="36" spans="11:74" x14ac:dyDescent="0.2">
      <c r="U36" s="31"/>
      <c r="V36" s="13" t="s">
        <v>106</v>
      </c>
      <c r="W36" s="33"/>
      <c r="X36" s="1" t="b">
        <f>IF(X35,TRUE,FALSE)</f>
        <v>0</v>
      </c>
      <c r="AC36" s="31"/>
      <c r="AD36" s="13" t="s">
        <v>105</v>
      </c>
      <c r="AE36" s="33"/>
      <c r="AF36" s="1" t="b">
        <f>IF(AF35,TRUE,FALSE)</f>
        <v>0</v>
      </c>
      <c r="AK36" s="31"/>
      <c r="AL36" s="13" t="s">
        <v>104</v>
      </c>
      <c r="AM36" s="33"/>
      <c r="AN36" s="1" t="b">
        <f>IF(AN35,TRUE,FALSE)</f>
        <v>0</v>
      </c>
      <c r="AS36" s="31"/>
      <c r="AT36" s="13" t="s">
        <v>103</v>
      </c>
      <c r="AU36" s="33"/>
      <c r="AV36" s="1" t="b">
        <f>IF(AV35,TRUE,FALSE)</f>
        <v>1</v>
      </c>
      <c r="BA36" s="31"/>
      <c r="BB36" s="13" t="s">
        <v>102</v>
      </c>
      <c r="BC36" s="33"/>
      <c r="BD36" s="1" t="b">
        <f>IF(BD35,TRUE,FALSE)</f>
        <v>0</v>
      </c>
    </row>
    <row r="37" spans="11:74" x14ac:dyDescent="0.2">
      <c r="T37" s="1" t="s">
        <v>21</v>
      </c>
      <c r="U37" s="31"/>
      <c r="V37" s="32"/>
      <c r="W37" s="33"/>
      <c r="AB37" s="1" t="s">
        <v>21</v>
      </c>
      <c r="AC37" s="31"/>
      <c r="AD37" s="32"/>
      <c r="AE37" s="33"/>
      <c r="AJ37" s="1" t="s">
        <v>21</v>
      </c>
      <c r="AK37" s="31"/>
      <c r="AL37" s="32"/>
      <c r="AM37" s="33"/>
      <c r="AR37" s="1" t="s">
        <v>21</v>
      </c>
      <c r="AS37" s="31"/>
      <c r="AT37" s="32"/>
      <c r="AU37" s="33"/>
      <c r="AZ37" s="1" t="s">
        <v>21</v>
      </c>
      <c r="BA37" s="31"/>
      <c r="BB37" s="32"/>
      <c r="BC37" s="33"/>
    </row>
    <row r="38" spans="11:74" x14ac:dyDescent="0.2">
      <c r="T38" s="2">
        <f>T35</f>
        <v>0</v>
      </c>
      <c r="U38" s="31"/>
      <c r="V38" s="32"/>
      <c r="W38" s="33"/>
      <c r="AB38" s="2">
        <f>T38</f>
        <v>0</v>
      </c>
      <c r="AC38" s="31"/>
      <c r="AD38" s="32"/>
      <c r="AE38" s="33"/>
      <c r="AJ38" s="2">
        <f>AB38</f>
        <v>0</v>
      </c>
      <c r="AK38" s="31"/>
      <c r="AL38" s="32"/>
      <c r="AM38" s="33"/>
      <c r="AR38" s="2">
        <f>AJ38</f>
        <v>0</v>
      </c>
      <c r="AS38" s="31"/>
      <c r="AT38" s="32"/>
      <c r="AU38" s="33"/>
      <c r="AZ38" s="2">
        <f>AR38</f>
        <v>0</v>
      </c>
      <c r="BA38" s="31"/>
      <c r="BB38" s="32"/>
      <c r="BC38" s="33"/>
    </row>
    <row r="39" spans="11:74" x14ac:dyDescent="0.2">
      <c r="T39" s="1" t="b">
        <f>IF(T38,TRUE,FALSE)</f>
        <v>0</v>
      </c>
      <c r="U39" s="34"/>
      <c r="V39" s="35"/>
      <c r="W39" s="36"/>
      <c r="AB39" s="1" t="b">
        <f>IF(AB38,TRUE,FALSE)</f>
        <v>0</v>
      </c>
      <c r="AC39" s="34"/>
      <c r="AD39" s="35"/>
      <c r="AE39" s="36"/>
      <c r="AJ39" s="1" t="b">
        <f>IF(AJ38,TRUE,FALSE)</f>
        <v>0</v>
      </c>
      <c r="AK39" s="34"/>
      <c r="AL39" s="35"/>
      <c r="AM39" s="36"/>
      <c r="AR39" s="1" t="b">
        <f>IF(AR38,TRUE,FALSE)</f>
        <v>0</v>
      </c>
      <c r="AS39" s="34"/>
      <c r="AT39" s="35"/>
      <c r="AU39" s="36"/>
      <c r="AZ39" s="1" t="b">
        <f>IF(AZ38,TRUE,FALSE)</f>
        <v>0</v>
      </c>
      <c r="BA39" s="34"/>
      <c r="BB39" s="35"/>
      <c r="BC39" s="36"/>
    </row>
    <row r="40" spans="11:74" x14ac:dyDescent="0.2">
      <c r="V40" s="18">
        <f>IF(OR(AND(T39,V33),AND(NOT(T39),(X36&lt;&gt;(V33&lt;&gt;U33)))),1,0)</f>
        <v>1</v>
      </c>
      <c r="AD40" s="18">
        <f>IF(OR(AND(AB39,AD33),AND(NOT(AB39),(AF36&lt;&gt;(AD33&lt;&gt;AC33)))),1,0)</f>
        <v>0</v>
      </c>
      <c r="AL40" s="18">
        <f>IF(OR(AND(AJ39,AL33),AND(NOT(AJ39),(AN36&lt;&gt;(AL33&lt;&gt;AK33)))),1,0)</f>
        <v>1</v>
      </c>
      <c r="AT40" s="18">
        <f>IF(OR(AND(AR39,AT33),AND(NOT(AR39),(AV36&lt;&gt;(AT33&lt;&gt;AS33)))),1,0)</f>
        <v>0</v>
      </c>
      <c r="BB40" s="18">
        <f>IF(OR(AND(AZ39,BB33),AND(NOT(AZ39),(BD36&lt;&gt;(BB33&lt;&gt;BA33)))),1,0)</f>
        <v>1</v>
      </c>
    </row>
    <row r="41" spans="11:74" x14ac:dyDescent="0.2">
      <c r="V41" s="1" t="s">
        <v>9</v>
      </c>
      <c r="AC41" s="27">
        <v>0</v>
      </c>
      <c r="AD41" s="1" t="s">
        <v>9</v>
      </c>
      <c r="AL41" s="1" t="s">
        <v>9</v>
      </c>
      <c r="AT41" s="1" t="s">
        <v>9</v>
      </c>
      <c r="BB41" s="1" t="s">
        <v>9</v>
      </c>
      <c r="BI41" s="27">
        <v>0</v>
      </c>
      <c r="BQ41" s="27">
        <v>1</v>
      </c>
    </row>
    <row r="43" spans="11:74" x14ac:dyDescent="0.2">
      <c r="S43" s="1" t="s">
        <v>16</v>
      </c>
      <c r="T43" s="2">
        <f>T35</f>
        <v>0</v>
      </c>
      <c r="U43" s="1" t="b">
        <f>IF(T43,TRUE,FALSE)</f>
        <v>0</v>
      </c>
      <c r="AC43" t="s">
        <v>1</v>
      </c>
      <c r="AD43" t="s">
        <v>0</v>
      </c>
      <c r="AK43" t="s">
        <v>1</v>
      </c>
      <c r="AL43" t="s">
        <v>0</v>
      </c>
      <c r="AS43" t="s">
        <v>1</v>
      </c>
      <c r="AT43" t="s">
        <v>0</v>
      </c>
      <c r="BA43" t="s">
        <v>1</v>
      </c>
      <c r="BB43" t="s">
        <v>0</v>
      </c>
      <c r="BI43" t="s">
        <v>1</v>
      </c>
      <c r="BJ43" t="s">
        <v>0</v>
      </c>
      <c r="BQ43" t="s">
        <v>1</v>
      </c>
      <c r="BR43" t="s">
        <v>0</v>
      </c>
    </row>
    <row r="44" spans="11:74" x14ac:dyDescent="0.2">
      <c r="S44" s="23"/>
      <c r="T44" s="24" t="s">
        <v>37</v>
      </c>
      <c r="U44" s="25"/>
      <c r="AC44" s="2">
        <f>AC41</f>
        <v>0</v>
      </c>
      <c r="AD44" s="2">
        <f>AD40</f>
        <v>0</v>
      </c>
      <c r="AK44" s="2">
        <f>AC32</f>
        <v>0</v>
      </c>
      <c r="AL44" s="2">
        <f>AL40</f>
        <v>1</v>
      </c>
      <c r="AS44" s="2">
        <f>AK32</f>
        <v>0</v>
      </c>
      <c r="AT44" s="2">
        <f>AT40</f>
        <v>0</v>
      </c>
      <c r="BA44" s="2">
        <f>AS32</f>
        <v>0</v>
      </c>
      <c r="BB44" s="2">
        <f>BB40</f>
        <v>1</v>
      </c>
      <c r="BI44" s="2">
        <f>BI41</f>
        <v>0</v>
      </c>
      <c r="BJ44" s="2">
        <f>BJ3</f>
        <v>0</v>
      </c>
      <c r="BQ44" s="2">
        <f>BQ41</f>
        <v>1</v>
      </c>
      <c r="BR44" s="2">
        <f>BR3</f>
        <v>1</v>
      </c>
    </row>
    <row r="45" spans="11:74" x14ac:dyDescent="0.2">
      <c r="S45" s="1" t="s">
        <v>15</v>
      </c>
      <c r="T45" s="18">
        <f>IF(NOT(U43),1,0)</f>
        <v>1</v>
      </c>
      <c r="U45" s="1"/>
      <c r="AC45" s="1" t="b">
        <f>IF(AC44,TRUE,FALSE)</f>
        <v>0</v>
      </c>
      <c r="AD45" s="1" t="b">
        <f>IF(AD44,TRUE,FALSE)</f>
        <v>0</v>
      </c>
      <c r="AK45" s="1" t="b">
        <f>IF(AK44,TRUE,FALSE)</f>
        <v>0</v>
      </c>
      <c r="AL45" s="1" t="b">
        <f>IF(AL44,TRUE,FALSE)</f>
        <v>1</v>
      </c>
      <c r="AS45" s="1" t="b">
        <f>IF(AS44,TRUE,FALSE)</f>
        <v>0</v>
      </c>
      <c r="AT45" s="1" t="b">
        <f>IF(AT44,TRUE,FALSE)</f>
        <v>0</v>
      </c>
      <c r="BA45" s="1" t="b">
        <f>IF(BA44,TRUE,FALSE)</f>
        <v>0</v>
      </c>
      <c r="BB45" s="1" t="b">
        <f>IF(BB44,TRUE,FALSE)</f>
        <v>1</v>
      </c>
      <c r="BI45" s="1" t="b">
        <f>IF(BI44,TRUE,FALSE)</f>
        <v>0</v>
      </c>
      <c r="BJ45" s="1" t="b">
        <f>IF(BJ44,TRUE,FALSE)</f>
        <v>0</v>
      </c>
      <c r="BQ45" s="1" t="b">
        <f>IF(BQ44,TRUE,FALSE)</f>
        <v>1</v>
      </c>
      <c r="BR45" s="1" t="b">
        <f>IF(BR44,TRUE,FALSE)</f>
        <v>1</v>
      </c>
    </row>
    <row r="46" spans="11:74" x14ac:dyDescent="0.2">
      <c r="AB46" s="1" t="s">
        <v>28</v>
      </c>
      <c r="AC46" s="28"/>
      <c r="AD46" s="29"/>
      <c r="AE46" s="30"/>
      <c r="AF46" s="1" t="s">
        <v>25</v>
      </c>
      <c r="AJ46" s="1" t="s">
        <v>28</v>
      </c>
      <c r="AK46" s="28"/>
      <c r="AL46" s="29"/>
      <c r="AM46" s="30"/>
      <c r="AN46" s="1" t="s">
        <v>25</v>
      </c>
      <c r="AR46" s="1" t="s">
        <v>28</v>
      </c>
      <c r="AS46" s="28"/>
      <c r="AT46" s="29"/>
      <c r="AU46" s="30"/>
      <c r="AV46" s="1" t="s">
        <v>25</v>
      </c>
      <c r="AZ46" s="1" t="s">
        <v>28</v>
      </c>
      <c r="BA46" s="28"/>
      <c r="BB46" s="29"/>
      <c r="BC46" s="30"/>
      <c r="BD46" s="1" t="s">
        <v>25</v>
      </c>
      <c r="BH46" s="1" t="s">
        <v>28</v>
      </c>
      <c r="BI46" s="28"/>
      <c r="BJ46" s="29"/>
      <c r="BK46" s="30"/>
      <c r="BL46" s="1" t="s">
        <v>25</v>
      </c>
      <c r="BP46" s="1" t="s">
        <v>28</v>
      </c>
      <c r="BQ46" s="28"/>
      <c r="BR46" s="29"/>
      <c r="BS46" s="30"/>
      <c r="BT46" s="1" t="s">
        <v>25</v>
      </c>
    </row>
    <row r="47" spans="11:74" x14ac:dyDescent="0.2">
      <c r="AB47" s="18">
        <f>IF(OR(AND(NOT(AD45),AC45),AND(NOT(AD45&lt;&gt;AC45),AF48)),1,0)</f>
        <v>0</v>
      </c>
      <c r="AC47" s="31"/>
      <c r="AD47" s="32"/>
      <c r="AE47" s="33"/>
      <c r="AF47" s="2">
        <f>AJ47</f>
        <v>0</v>
      </c>
      <c r="AJ47" s="18">
        <f>IF(OR(AND(NOT(AL45),AK45),AND(NOT(AL45&lt;&gt;AK45),AN48)),1,0)</f>
        <v>0</v>
      </c>
      <c r="AK47" s="31"/>
      <c r="AL47" s="32"/>
      <c r="AM47" s="33"/>
      <c r="AN47" s="2">
        <f>AR47</f>
        <v>0</v>
      </c>
      <c r="AR47" s="18">
        <f>IF(OR(AND(NOT(AT45),AS45),AND(NOT(AT45&lt;&gt;AS45),AV48)),1,0)</f>
        <v>0</v>
      </c>
      <c r="AS47" s="31"/>
      <c r="AT47" s="32"/>
      <c r="AU47" s="33"/>
      <c r="AV47" s="2">
        <f>AZ47</f>
        <v>0</v>
      </c>
      <c r="AZ47" s="18">
        <f>IF(OR(AND(NOT(BB45),BA45),AND(NOT(BB45&lt;&gt;BA45),BD48)),1,0)</f>
        <v>0</v>
      </c>
      <c r="BA47" s="31"/>
      <c r="BB47" s="32"/>
      <c r="BC47" s="33"/>
      <c r="BD47" s="2">
        <v>0</v>
      </c>
      <c r="BH47" s="18">
        <f>IF(OR(AND(NOT(BJ45),BI45),AND(NOT(BJ45&lt;&gt;BI45),BL48)),1,0)</f>
        <v>0</v>
      </c>
      <c r="BI47" s="31"/>
      <c r="BJ47" s="32"/>
      <c r="BK47" s="33"/>
      <c r="BL47" s="2">
        <v>0</v>
      </c>
      <c r="BP47" s="18">
        <f>IF(OR(AND(NOT(BR45),BQ45),AND(NOT(BR45&lt;&gt;BQ45),BT48)),1,0)</f>
        <v>0</v>
      </c>
      <c r="BQ47" s="31"/>
      <c r="BR47" s="32"/>
      <c r="BS47" s="33"/>
      <c r="BT47" s="2">
        <f>BV47</f>
        <v>0</v>
      </c>
      <c r="BV47" s="27">
        <v>0</v>
      </c>
    </row>
    <row r="48" spans="11:74" x14ac:dyDescent="0.2">
      <c r="AC48" s="31"/>
      <c r="AD48" s="13" t="s">
        <v>112</v>
      </c>
      <c r="AE48" s="33"/>
      <c r="AF48" s="1" t="b">
        <f>IF(AF47,TRUE,FALSE)</f>
        <v>0</v>
      </c>
      <c r="AK48" s="31"/>
      <c r="AL48" s="13" t="s">
        <v>111</v>
      </c>
      <c r="AM48" s="33"/>
      <c r="AN48" s="1" t="b">
        <f>IF(AN47,TRUE,FALSE)</f>
        <v>0</v>
      </c>
      <c r="AS48" s="31"/>
      <c r="AT48" s="13" t="s">
        <v>110</v>
      </c>
      <c r="AU48" s="33"/>
      <c r="AV48" s="1" t="b">
        <f>IF(AV47,TRUE,FALSE)</f>
        <v>0</v>
      </c>
      <c r="BA48" s="31"/>
      <c r="BB48" s="13" t="s">
        <v>109</v>
      </c>
      <c r="BC48" s="33"/>
      <c r="BD48" s="1" t="b">
        <f>IF(BD47,TRUE,FALSE)</f>
        <v>0</v>
      </c>
      <c r="BI48" s="31"/>
      <c r="BJ48" s="13" t="s">
        <v>108</v>
      </c>
      <c r="BK48" s="33"/>
      <c r="BL48" s="1" t="b">
        <f>IF(BL47,TRUE,FALSE)</f>
        <v>0</v>
      </c>
      <c r="BQ48" s="31"/>
      <c r="BR48" s="13" t="s">
        <v>107</v>
      </c>
      <c r="BS48" s="33"/>
      <c r="BT48" s="1" t="b">
        <f>IF(BT47,TRUE,FALSE)</f>
        <v>0</v>
      </c>
    </row>
    <row r="49" spans="1:71" x14ac:dyDescent="0.2">
      <c r="AB49" s="1" t="s">
        <v>21</v>
      </c>
      <c r="AC49" s="31"/>
      <c r="AD49" s="32"/>
      <c r="AE49" s="33"/>
      <c r="AJ49" s="1" t="s">
        <v>21</v>
      </c>
      <c r="AK49" s="31"/>
      <c r="AL49" s="32"/>
      <c r="AM49" s="33"/>
      <c r="AR49" s="1" t="s">
        <v>21</v>
      </c>
      <c r="AS49" s="31"/>
      <c r="AT49" s="32"/>
      <c r="AU49" s="33"/>
      <c r="AZ49" s="1" t="s">
        <v>21</v>
      </c>
      <c r="BA49" s="31"/>
      <c r="BB49" s="32"/>
      <c r="BC49" s="33"/>
      <c r="BH49" s="1" t="s">
        <v>21</v>
      </c>
      <c r="BI49" s="31"/>
      <c r="BJ49" s="32"/>
      <c r="BK49" s="33"/>
      <c r="BP49" s="1" t="s">
        <v>21</v>
      </c>
      <c r="BQ49" s="31"/>
      <c r="BR49" s="32"/>
      <c r="BS49" s="33"/>
    </row>
    <row r="50" spans="1:71" x14ac:dyDescent="0.2">
      <c r="AB50" s="2">
        <f>AB47</f>
        <v>0</v>
      </c>
      <c r="AC50" s="31"/>
      <c r="AD50" s="32"/>
      <c r="AE50" s="33"/>
      <c r="AJ50" s="2">
        <f>AB50</f>
        <v>0</v>
      </c>
      <c r="AK50" s="31"/>
      <c r="AL50" s="32"/>
      <c r="AM50" s="33"/>
      <c r="AR50" s="2">
        <f>AJ50</f>
        <v>0</v>
      </c>
      <c r="AS50" s="31"/>
      <c r="AT50" s="32"/>
      <c r="AU50" s="33"/>
      <c r="AZ50" s="2">
        <f>AR50</f>
        <v>0</v>
      </c>
      <c r="BA50" s="31"/>
      <c r="BB50" s="32"/>
      <c r="BC50" s="33"/>
      <c r="BH50" s="2">
        <f>AZ50</f>
        <v>0</v>
      </c>
      <c r="BI50" s="31"/>
      <c r="BJ50" s="32"/>
      <c r="BK50" s="33"/>
      <c r="BP50" s="2">
        <f>BH50</f>
        <v>0</v>
      </c>
      <c r="BQ50" s="31"/>
      <c r="BR50" s="32"/>
      <c r="BS50" s="33"/>
    </row>
    <row r="51" spans="1:71" x14ac:dyDescent="0.2">
      <c r="AB51" s="1" t="b">
        <f>IF(AB50,TRUE,FALSE)</f>
        <v>0</v>
      </c>
      <c r="AC51" s="34"/>
      <c r="AD51" s="35"/>
      <c r="AE51" s="36"/>
      <c r="AJ51" s="1" t="b">
        <f>IF(AJ50,TRUE,FALSE)</f>
        <v>0</v>
      </c>
      <c r="AK51" s="34"/>
      <c r="AL51" s="35"/>
      <c r="AM51" s="36"/>
      <c r="AR51" s="1" t="b">
        <f>IF(AR50,TRUE,FALSE)</f>
        <v>0</v>
      </c>
      <c r="AS51" s="34"/>
      <c r="AT51" s="35"/>
      <c r="AU51" s="36"/>
      <c r="AZ51" s="1" t="b">
        <f>IF(AZ50,TRUE,FALSE)</f>
        <v>0</v>
      </c>
      <c r="BA51" s="34"/>
      <c r="BB51" s="35"/>
      <c r="BC51" s="36"/>
      <c r="BH51" s="1" t="b">
        <f>IF(BH50,TRUE,FALSE)</f>
        <v>0</v>
      </c>
      <c r="BI51" s="34"/>
      <c r="BJ51" s="35"/>
      <c r="BK51" s="36"/>
      <c r="BP51" s="1" t="b">
        <f>IF(BP50,TRUE,FALSE)</f>
        <v>0</v>
      </c>
      <c r="BQ51" s="34"/>
      <c r="BR51" s="35"/>
      <c r="BS51" s="36"/>
    </row>
    <row r="52" spans="1:71" x14ac:dyDescent="0.2">
      <c r="AD52" s="18">
        <f>IF(OR(AND(AB51,AD45),AND(NOT(AB51),(AF48&lt;&gt;(AD45&lt;&gt;AC45)))),1,0)</f>
        <v>0</v>
      </c>
      <c r="AL52" s="18">
        <f>IF(OR(AND(AJ51,AL45),AND(NOT(AJ51),(AN48&lt;&gt;(AL45&lt;&gt;AK45)))),1,0)</f>
        <v>1</v>
      </c>
      <c r="AT52" s="18">
        <f>IF(OR(AND(AR51,AT45),AND(NOT(AR51),(AV48&lt;&gt;(AT45&lt;&gt;AS45)))),1,0)</f>
        <v>0</v>
      </c>
      <c r="BB52" s="18">
        <f>IF(OR(AND(AZ51,BB45),AND(NOT(AZ51),(BD48&lt;&gt;(BB45&lt;&gt;BA45)))),1,0)</f>
        <v>1</v>
      </c>
      <c r="BJ52" s="18">
        <f>IF(OR(AND(BH51,BJ45),AND(NOT(BH51),(BL48&lt;&gt;(BJ45&lt;&gt;BI45)))),1,0)</f>
        <v>0</v>
      </c>
      <c r="BR52" s="18">
        <f>IF(OR(AND(BP51,BR45),AND(NOT(BP51),(BT48&lt;&gt;(BR45&lt;&gt;BQ45)))),1,0)</f>
        <v>0</v>
      </c>
    </row>
    <row r="53" spans="1:71" x14ac:dyDescent="0.2">
      <c r="AD53" s="1" t="s">
        <v>9</v>
      </c>
      <c r="AL53" s="1" t="s">
        <v>9</v>
      </c>
      <c r="AT53" s="1" t="s">
        <v>9</v>
      </c>
      <c r="BB53" s="1" t="s">
        <v>9</v>
      </c>
      <c r="BJ53" s="1" t="s">
        <v>9</v>
      </c>
      <c r="BR53" s="1" t="s">
        <v>9</v>
      </c>
    </row>
    <row r="55" spans="1:71" x14ac:dyDescent="0.2">
      <c r="AA55" s="1" t="s">
        <v>16</v>
      </c>
      <c r="AB55" s="2">
        <f>AB47</f>
        <v>0</v>
      </c>
      <c r="AC55" s="1" t="b">
        <f>IF(AB55,TRUE,FALSE)</f>
        <v>0</v>
      </c>
      <c r="AD55" s="19"/>
      <c r="AE55" s="51"/>
      <c r="AF55" s="51"/>
      <c r="AG55" s="51"/>
      <c r="AH55" s="51"/>
      <c r="AI55" s="51"/>
      <c r="AJ55" s="51"/>
      <c r="AK55" s="51"/>
      <c r="AL55" s="19"/>
      <c r="AM55" s="51"/>
      <c r="AN55" s="51"/>
      <c r="AO55" s="51"/>
      <c r="AP55" s="51"/>
      <c r="AQ55" s="51"/>
      <c r="AR55" s="51"/>
      <c r="AS55" s="51"/>
      <c r="AT55" s="19"/>
      <c r="AU55" s="51"/>
      <c r="AV55" s="51"/>
      <c r="AW55" s="51"/>
      <c r="AX55" s="51"/>
      <c r="AY55" s="51"/>
      <c r="AZ55" s="51"/>
      <c r="BA55" s="51"/>
      <c r="BB55" s="19"/>
    </row>
    <row r="56" spans="1:71" x14ac:dyDescent="0.2">
      <c r="AA56" s="23"/>
      <c r="AB56" s="24" t="s">
        <v>36</v>
      </c>
      <c r="AC56" s="25"/>
    </row>
    <row r="57" spans="1:71" x14ac:dyDescent="0.2">
      <c r="D57" s="52"/>
      <c r="E57" s="53"/>
      <c r="F57" s="53"/>
      <c r="G57" s="53"/>
      <c r="H57" s="53"/>
      <c r="I57" s="53"/>
      <c r="J57" s="53"/>
      <c r="K57" s="53"/>
      <c r="L57" s="52"/>
      <c r="M57" s="53"/>
      <c r="N57" s="53"/>
      <c r="O57" s="53"/>
      <c r="P57" s="53"/>
      <c r="Q57" s="53"/>
      <c r="R57" s="53"/>
      <c r="S57" s="53"/>
      <c r="T57" s="52"/>
      <c r="U57" s="1"/>
      <c r="V57" s="1"/>
      <c r="W57" s="1"/>
      <c r="X57" s="1"/>
      <c r="Y57" s="1"/>
      <c r="Z57" s="1"/>
      <c r="AA57" s="1" t="s">
        <v>15</v>
      </c>
      <c r="AB57" s="18">
        <f>IF(NOT(AC55),1,0)</f>
        <v>1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9" spans="1:71" x14ac:dyDescent="0.2">
      <c r="B59" t="s">
        <v>115</v>
      </c>
      <c r="AD59" s="18">
        <f>AD52</f>
        <v>0</v>
      </c>
      <c r="AL59" s="18">
        <f>AL52</f>
        <v>1</v>
      </c>
      <c r="AT59" s="18">
        <f>AT52</f>
        <v>0</v>
      </c>
      <c r="BB59" s="18">
        <f>BB52</f>
        <v>1</v>
      </c>
      <c r="BJ59" s="18">
        <f>BJ52</f>
        <v>0</v>
      </c>
      <c r="BR59" s="18">
        <f>BR52</f>
        <v>0</v>
      </c>
    </row>
    <row r="60" spans="1:71" x14ac:dyDescent="0.2">
      <c r="AE60" s="19"/>
    </row>
    <row r="61" spans="1:71" x14ac:dyDescent="0.2">
      <c r="A61" t="s">
        <v>114</v>
      </c>
      <c r="D61" s="18">
        <f>D21</f>
        <v>1</v>
      </c>
      <c r="L61" s="18">
        <f>L33</f>
        <v>1</v>
      </c>
      <c r="T61" s="18">
        <f>T45</f>
        <v>1</v>
      </c>
      <c r="AB61" s="18">
        <f>AB57</f>
        <v>1</v>
      </c>
    </row>
    <row r="85" spans="3:22" x14ac:dyDescent="0.2">
      <c r="D85" t="s">
        <v>32</v>
      </c>
      <c r="G85" s="21"/>
    </row>
    <row r="86" spans="3:22" x14ac:dyDescent="0.2">
      <c r="D86" s="43" t="s">
        <v>26</v>
      </c>
      <c r="E86" s="43" t="s">
        <v>1</v>
      </c>
      <c r="F86" s="43" t="s">
        <v>0</v>
      </c>
      <c r="G86" s="43" t="s">
        <v>24</v>
      </c>
      <c r="H86" s="43" t="s">
        <v>7</v>
      </c>
      <c r="O86" s="43" t="s">
        <v>21</v>
      </c>
      <c r="P86" s="43" t="s">
        <v>26</v>
      </c>
      <c r="Q86" s="43" t="s">
        <v>27</v>
      </c>
      <c r="R86" s="43" t="s">
        <v>22</v>
      </c>
      <c r="S86" s="43" t="s">
        <v>24</v>
      </c>
      <c r="T86" s="43" t="s">
        <v>121</v>
      </c>
      <c r="U86" s="43" t="s">
        <v>7</v>
      </c>
    </row>
    <row r="87" spans="3:22" x14ac:dyDescent="0.2">
      <c r="C87" s="1">
        <v>1</v>
      </c>
      <c r="D87" s="40">
        <v>0</v>
      </c>
      <c r="E87" s="40">
        <v>0</v>
      </c>
      <c r="F87" s="40">
        <v>0</v>
      </c>
      <c r="G87" s="3">
        <v>0</v>
      </c>
      <c r="H87" s="3">
        <v>0</v>
      </c>
      <c r="J87" s="46"/>
      <c r="N87" s="1">
        <v>1</v>
      </c>
      <c r="O87" s="41">
        <v>0</v>
      </c>
      <c r="P87" s="40">
        <v>0</v>
      </c>
      <c r="Q87" s="40">
        <v>0</v>
      </c>
      <c r="R87" s="40">
        <v>0</v>
      </c>
      <c r="S87" s="3">
        <v>0</v>
      </c>
      <c r="T87" s="3">
        <v>0</v>
      </c>
      <c r="U87" s="3">
        <v>0</v>
      </c>
      <c r="V87" s="1">
        <v>0</v>
      </c>
    </row>
    <row r="88" spans="3:22" x14ac:dyDescent="0.2">
      <c r="C88" s="1">
        <v>2</v>
      </c>
      <c r="D88" s="40">
        <v>1</v>
      </c>
      <c r="E88" s="40">
        <v>0</v>
      </c>
      <c r="F88" s="40">
        <v>0</v>
      </c>
      <c r="G88" s="3">
        <v>1</v>
      </c>
      <c r="H88" s="3">
        <v>1</v>
      </c>
      <c r="J88" s="21"/>
      <c r="N88" s="1">
        <v>2</v>
      </c>
      <c r="O88" s="41">
        <v>0</v>
      </c>
      <c r="P88" s="40">
        <v>1</v>
      </c>
      <c r="Q88" s="40">
        <v>0</v>
      </c>
      <c r="R88" s="40">
        <v>0</v>
      </c>
      <c r="S88" s="3">
        <v>1</v>
      </c>
      <c r="T88" s="3">
        <v>1</v>
      </c>
      <c r="U88" s="3">
        <v>1</v>
      </c>
      <c r="V88" s="1">
        <v>1</v>
      </c>
    </row>
    <row r="89" spans="3:22" x14ac:dyDescent="0.2">
      <c r="C89" s="1">
        <v>3</v>
      </c>
      <c r="D89" s="40">
        <v>0</v>
      </c>
      <c r="E89" s="40">
        <v>1</v>
      </c>
      <c r="F89" s="40">
        <v>0</v>
      </c>
      <c r="G89" s="3">
        <v>1</v>
      </c>
      <c r="H89" s="3">
        <v>1</v>
      </c>
      <c r="J89" s="21"/>
      <c r="N89" s="1">
        <v>3</v>
      </c>
      <c r="O89" s="41">
        <v>0</v>
      </c>
      <c r="P89" s="40">
        <v>0</v>
      </c>
      <c r="Q89" s="40">
        <v>1</v>
      </c>
      <c r="R89" s="40">
        <v>0</v>
      </c>
      <c r="S89" s="3">
        <v>1</v>
      </c>
      <c r="T89" s="3">
        <v>1</v>
      </c>
      <c r="U89" s="3">
        <v>1</v>
      </c>
      <c r="V89" s="1">
        <v>1</v>
      </c>
    </row>
    <row r="90" spans="3:22" x14ac:dyDescent="0.2">
      <c r="C90" s="1">
        <v>4</v>
      </c>
      <c r="D90" s="40">
        <v>1</v>
      </c>
      <c r="E90" s="40">
        <v>1</v>
      </c>
      <c r="F90" s="40">
        <v>0</v>
      </c>
      <c r="G90" s="3">
        <v>1</v>
      </c>
      <c r="H90" s="3">
        <v>0</v>
      </c>
      <c r="J90" s="21"/>
      <c r="N90" s="1">
        <v>4</v>
      </c>
      <c r="O90" s="41">
        <v>0</v>
      </c>
      <c r="P90" s="40">
        <v>1</v>
      </c>
      <c r="Q90" s="40">
        <v>1</v>
      </c>
      <c r="R90" s="40">
        <v>0</v>
      </c>
      <c r="S90" s="3">
        <v>1</v>
      </c>
      <c r="T90" s="3">
        <v>0</v>
      </c>
      <c r="U90" s="3">
        <v>0</v>
      </c>
      <c r="V90" s="1">
        <v>2</v>
      </c>
    </row>
    <row r="91" spans="3:22" x14ac:dyDescent="0.2">
      <c r="C91" s="1">
        <v>5</v>
      </c>
      <c r="D91" s="40">
        <v>0</v>
      </c>
      <c r="E91" s="40">
        <v>0</v>
      </c>
      <c r="F91" s="40">
        <v>1</v>
      </c>
      <c r="G91" s="3">
        <v>0</v>
      </c>
      <c r="H91" s="3">
        <v>1</v>
      </c>
      <c r="J91" s="21"/>
      <c r="N91" s="1">
        <v>5</v>
      </c>
      <c r="O91" s="41">
        <v>0</v>
      </c>
      <c r="P91" s="40">
        <v>0</v>
      </c>
      <c r="Q91" s="40">
        <v>0</v>
      </c>
      <c r="R91" s="40">
        <v>1</v>
      </c>
      <c r="S91" s="3">
        <v>0</v>
      </c>
      <c r="T91" s="3">
        <v>1</v>
      </c>
      <c r="U91" s="3">
        <v>1</v>
      </c>
      <c r="V91" s="1">
        <v>1</v>
      </c>
    </row>
    <row r="92" spans="3:22" x14ac:dyDescent="0.2">
      <c r="C92" s="1">
        <v>6</v>
      </c>
      <c r="D92" s="40">
        <v>1</v>
      </c>
      <c r="E92" s="40">
        <v>0</v>
      </c>
      <c r="F92" s="40">
        <v>1</v>
      </c>
      <c r="G92" s="3">
        <v>0</v>
      </c>
      <c r="H92" s="3">
        <v>0</v>
      </c>
      <c r="J92" s="21"/>
      <c r="N92" s="1">
        <v>6</v>
      </c>
      <c r="O92" s="41">
        <v>0</v>
      </c>
      <c r="P92" s="40">
        <v>1</v>
      </c>
      <c r="Q92" s="40">
        <v>0</v>
      </c>
      <c r="R92" s="40">
        <v>1</v>
      </c>
      <c r="S92" s="3">
        <v>0</v>
      </c>
      <c r="T92" s="3">
        <v>0</v>
      </c>
      <c r="U92" s="3">
        <v>0</v>
      </c>
      <c r="V92" s="1">
        <v>2</v>
      </c>
    </row>
    <row r="93" spans="3:22" x14ac:dyDescent="0.2">
      <c r="C93" s="1">
        <v>7</v>
      </c>
      <c r="D93" s="40">
        <v>0</v>
      </c>
      <c r="E93" s="40">
        <v>1</v>
      </c>
      <c r="F93" s="40">
        <v>1</v>
      </c>
      <c r="G93" s="3">
        <v>0</v>
      </c>
      <c r="H93" s="3">
        <v>0</v>
      </c>
      <c r="J93" s="21"/>
      <c r="N93" s="1">
        <v>7</v>
      </c>
      <c r="O93" s="41">
        <v>0</v>
      </c>
      <c r="P93" s="40">
        <v>0</v>
      </c>
      <c r="Q93" s="40">
        <v>1</v>
      </c>
      <c r="R93" s="40">
        <v>1</v>
      </c>
      <c r="S93" s="3">
        <v>0</v>
      </c>
      <c r="T93" s="3">
        <v>0</v>
      </c>
      <c r="U93" s="3">
        <v>0</v>
      </c>
      <c r="V93" s="1">
        <v>2</v>
      </c>
    </row>
    <row r="94" spans="3:22" x14ac:dyDescent="0.2">
      <c r="C94" s="1">
        <v>8</v>
      </c>
      <c r="D94" s="40">
        <v>1</v>
      </c>
      <c r="E94" s="40">
        <v>1</v>
      </c>
      <c r="F94" s="40">
        <v>1</v>
      </c>
      <c r="G94" s="3">
        <v>1</v>
      </c>
      <c r="H94" s="3">
        <v>1</v>
      </c>
      <c r="J94" s="21"/>
      <c r="N94" s="1">
        <v>8</v>
      </c>
      <c r="O94" s="41">
        <v>0</v>
      </c>
      <c r="P94" s="40">
        <v>1</v>
      </c>
      <c r="Q94" s="40">
        <v>1</v>
      </c>
      <c r="R94" s="40">
        <v>1</v>
      </c>
      <c r="S94" s="3">
        <v>1</v>
      </c>
      <c r="T94" s="3">
        <v>1</v>
      </c>
      <c r="U94" s="3">
        <v>1</v>
      </c>
      <c r="V94" s="1">
        <v>3</v>
      </c>
    </row>
    <row r="95" spans="3:22" x14ac:dyDescent="0.2">
      <c r="D95" s="72"/>
      <c r="E95" s="72"/>
      <c r="F95" s="72"/>
      <c r="G95" s="50"/>
      <c r="H95" s="50"/>
      <c r="J95" s="21"/>
      <c r="N95" s="1" t="s">
        <v>119</v>
      </c>
      <c r="O95" s="41">
        <v>1</v>
      </c>
      <c r="P95" s="40">
        <v>0</v>
      </c>
      <c r="Q95" s="40">
        <v>0</v>
      </c>
      <c r="R95" s="40">
        <v>0</v>
      </c>
      <c r="S95" s="3">
        <v>0</v>
      </c>
      <c r="T95" s="3">
        <v>0</v>
      </c>
      <c r="U95" s="3">
        <v>0</v>
      </c>
      <c r="V95" s="1">
        <v>0</v>
      </c>
    </row>
    <row r="96" spans="3:22" x14ac:dyDescent="0.2">
      <c r="N96" s="1" t="s">
        <v>120</v>
      </c>
      <c r="O96" s="41">
        <v>1</v>
      </c>
      <c r="P96" s="40">
        <v>1</v>
      </c>
      <c r="Q96" s="40">
        <v>0</v>
      </c>
      <c r="R96" s="40">
        <v>0</v>
      </c>
      <c r="S96" s="3">
        <v>1</v>
      </c>
      <c r="T96" s="3">
        <v>1</v>
      </c>
      <c r="U96" s="3">
        <v>0</v>
      </c>
      <c r="V96" s="1">
        <v>1</v>
      </c>
    </row>
    <row r="97" spans="14:22" x14ac:dyDescent="0.2">
      <c r="N97" s="1" t="s">
        <v>122</v>
      </c>
      <c r="O97" s="41">
        <v>1</v>
      </c>
      <c r="P97" s="40">
        <v>0</v>
      </c>
      <c r="Q97" s="40">
        <v>1</v>
      </c>
      <c r="R97" s="40">
        <v>0</v>
      </c>
      <c r="S97" s="3">
        <v>1</v>
      </c>
      <c r="T97" s="3">
        <v>1</v>
      </c>
      <c r="U97" s="3">
        <v>0</v>
      </c>
      <c r="V97" s="1">
        <v>1</v>
      </c>
    </row>
    <row r="98" spans="14:22" x14ac:dyDescent="0.2">
      <c r="N98" s="1" t="s">
        <v>123</v>
      </c>
      <c r="O98" s="41">
        <v>1</v>
      </c>
      <c r="P98" s="40">
        <v>1</v>
      </c>
      <c r="Q98" s="40">
        <v>1</v>
      </c>
      <c r="R98" s="40">
        <v>0</v>
      </c>
      <c r="S98" s="3">
        <v>1</v>
      </c>
      <c r="T98" s="3">
        <v>0</v>
      </c>
      <c r="U98" s="3">
        <v>0</v>
      </c>
      <c r="V98" s="1">
        <v>2</v>
      </c>
    </row>
    <row r="99" spans="14:22" x14ac:dyDescent="0.2">
      <c r="N99" s="1" t="s">
        <v>124</v>
      </c>
      <c r="O99" s="41">
        <v>1</v>
      </c>
      <c r="P99" s="40">
        <v>0</v>
      </c>
      <c r="Q99" s="40">
        <v>0</v>
      </c>
      <c r="R99" s="40">
        <v>1</v>
      </c>
      <c r="S99" s="3">
        <v>0</v>
      </c>
      <c r="T99" s="3">
        <v>1</v>
      </c>
      <c r="U99" s="3">
        <v>1</v>
      </c>
      <c r="V99" s="1">
        <v>1</v>
      </c>
    </row>
    <row r="100" spans="14:22" x14ac:dyDescent="0.2">
      <c r="N100" s="1" t="s">
        <v>125</v>
      </c>
      <c r="O100" s="41">
        <v>1</v>
      </c>
      <c r="P100" s="40">
        <v>1</v>
      </c>
      <c r="Q100" s="40">
        <v>0</v>
      </c>
      <c r="R100" s="40">
        <v>1</v>
      </c>
      <c r="S100" s="3">
        <v>0</v>
      </c>
      <c r="T100" s="3">
        <v>0</v>
      </c>
      <c r="U100" s="3">
        <v>1</v>
      </c>
      <c r="V100" s="1">
        <v>2</v>
      </c>
    </row>
    <row r="101" spans="14:22" x14ac:dyDescent="0.2">
      <c r="N101" s="1" t="s">
        <v>126</v>
      </c>
      <c r="O101" s="41">
        <v>1</v>
      </c>
      <c r="P101" s="40">
        <v>0</v>
      </c>
      <c r="Q101" s="40">
        <v>1</v>
      </c>
      <c r="R101" s="40">
        <v>1</v>
      </c>
      <c r="S101" s="3">
        <v>0</v>
      </c>
      <c r="T101" s="3">
        <v>0</v>
      </c>
      <c r="U101" s="3">
        <v>1</v>
      </c>
      <c r="V101" s="1">
        <v>2</v>
      </c>
    </row>
    <row r="102" spans="14:22" x14ac:dyDescent="0.2">
      <c r="N102" s="1" t="s">
        <v>127</v>
      </c>
      <c r="O102" s="41">
        <v>1</v>
      </c>
      <c r="P102" s="40">
        <v>1</v>
      </c>
      <c r="Q102" s="40">
        <v>1</v>
      </c>
      <c r="R102" s="40">
        <v>1</v>
      </c>
      <c r="S102" s="3">
        <v>1</v>
      </c>
      <c r="T102" s="3">
        <v>1</v>
      </c>
      <c r="U102" s="3">
        <v>1</v>
      </c>
      <c r="V102" s="1">
        <v>3</v>
      </c>
    </row>
  </sheetData>
  <pageMargins left="0.7" right="0.7" top="0.75" bottom="0.75" header="0.3" footer="0.3"/>
  <pageSetup paperSize="8" scale="58" orientation="landscape" horizontalDpi="1200" verticalDpi="1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J13"/>
  <sheetViews>
    <sheetView workbookViewId="0">
      <selection activeCell="M22" sqref="M22"/>
    </sheetView>
  </sheetViews>
  <sheetFormatPr defaultRowHeight="12.75" x14ac:dyDescent="0.2"/>
  <cols>
    <col min="4" max="4" width="10.7109375" bestFit="1" customWidth="1"/>
  </cols>
  <sheetData>
    <row r="1" spans="1:10" x14ac:dyDescent="0.2">
      <c r="A1" s="106">
        <v>0</v>
      </c>
      <c r="B1" s="106">
        <v>0</v>
      </c>
      <c r="C1" s="106">
        <v>0</v>
      </c>
      <c r="D1" s="107">
        <f>IF(OR(AND(IF(A1,1,0),NOT(IF(B1,1,0)),NOT(IF(C1,1,0))),AND(NOT(IF(A1,1,0)),IF(B1,1,0),NOT(IF(C1,1,0))),AND(NOT(IF(A1,1,0)),NOT(IF(B1,1,0)),IF(C1,1,0)),AND(IF(A1,1,0),IF(B1,1,0),IF(C1,1,0))),1,0)</f>
        <v>0</v>
      </c>
      <c r="F1" s="100" t="s">
        <v>163</v>
      </c>
    </row>
    <row r="2" spans="1:10" x14ac:dyDescent="0.2">
      <c r="A2" s="106">
        <v>0</v>
      </c>
      <c r="B2" s="106">
        <v>0</v>
      </c>
      <c r="C2" s="106">
        <v>0</v>
      </c>
      <c r="D2" s="107">
        <f>IF(AND(IF(A2,1,0),IF(B2,1,0),IF(C2,1,0)),1,0)</f>
        <v>0</v>
      </c>
      <c r="F2" s="100" t="s">
        <v>162</v>
      </c>
    </row>
    <row r="7" spans="1:10" x14ac:dyDescent="0.2">
      <c r="F7" s="100" t="s">
        <v>164</v>
      </c>
    </row>
    <row r="13" spans="1:10" x14ac:dyDescent="0.2">
      <c r="J13" s="100" t="s">
        <v>165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J32"/>
  <sheetViews>
    <sheetView workbookViewId="0">
      <selection activeCell="J8" sqref="J8"/>
    </sheetView>
  </sheetViews>
  <sheetFormatPr defaultRowHeight="12.75" x14ac:dyDescent="0.2"/>
  <cols>
    <col min="1" max="6" width="4.7109375" customWidth="1"/>
  </cols>
  <sheetData>
    <row r="1" spans="1:10" x14ac:dyDescent="0.2">
      <c r="A1" s="70">
        <v>0</v>
      </c>
      <c r="B1" s="70">
        <v>0</v>
      </c>
      <c r="C1" s="70">
        <v>0</v>
      </c>
      <c r="D1" s="70">
        <v>0</v>
      </c>
      <c r="E1" s="70">
        <v>0</v>
      </c>
      <c r="F1" s="111">
        <v>0</v>
      </c>
      <c r="G1" s="70">
        <v>0</v>
      </c>
    </row>
    <row r="2" spans="1:10" x14ac:dyDescent="0.2">
      <c r="A2" s="106">
        <v>1</v>
      </c>
      <c r="B2" s="106">
        <v>0</v>
      </c>
      <c r="C2" s="106">
        <v>0</v>
      </c>
      <c r="D2" s="106">
        <v>0</v>
      </c>
      <c r="E2" s="106">
        <v>0</v>
      </c>
      <c r="F2" s="110">
        <v>1</v>
      </c>
      <c r="G2" s="70">
        <v>1</v>
      </c>
      <c r="I2" t="s">
        <v>166</v>
      </c>
    </row>
    <row r="3" spans="1:10" x14ac:dyDescent="0.2">
      <c r="A3" s="106">
        <v>0</v>
      </c>
      <c r="B3" s="106">
        <v>1</v>
      </c>
      <c r="C3" s="106">
        <v>0</v>
      </c>
      <c r="D3" s="106">
        <v>0</v>
      </c>
      <c r="E3" s="106">
        <v>0</v>
      </c>
      <c r="F3" s="107">
        <v>1</v>
      </c>
      <c r="G3" s="70">
        <v>1</v>
      </c>
    </row>
    <row r="4" spans="1:10" x14ac:dyDescent="0.2">
      <c r="A4" s="113">
        <v>1</v>
      </c>
      <c r="B4" s="113">
        <v>1</v>
      </c>
      <c r="C4" s="113">
        <v>0</v>
      </c>
      <c r="D4" s="113">
        <v>0</v>
      </c>
      <c r="E4" s="113">
        <v>0</v>
      </c>
      <c r="F4" s="112">
        <v>0</v>
      </c>
      <c r="G4" s="70">
        <v>2</v>
      </c>
    </row>
    <row r="5" spans="1:10" x14ac:dyDescent="0.2">
      <c r="A5" s="106">
        <v>0</v>
      </c>
      <c r="B5" s="106">
        <v>0</v>
      </c>
      <c r="C5" s="106">
        <v>1</v>
      </c>
      <c r="D5" s="106">
        <v>0</v>
      </c>
      <c r="E5" s="106">
        <v>0</v>
      </c>
      <c r="F5" s="107">
        <v>1</v>
      </c>
      <c r="G5" s="70">
        <v>1</v>
      </c>
    </row>
    <row r="6" spans="1:10" x14ac:dyDescent="0.2">
      <c r="A6" s="113">
        <v>1</v>
      </c>
      <c r="B6" s="113">
        <v>0</v>
      </c>
      <c r="C6" s="113">
        <v>1</v>
      </c>
      <c r="D6" s="113">
        <v>0</v>
      </c>
      <c r="E6" s="113">
        <v>0</v>
      </c>
      <c r="F6" s="112">
        <v>0</v>
      </c>
      <c r="G6" s="70">
        <v>2</v>
      </c>
    </row>
    <row r="7" spans="1:10" x14ac:dyDescent="0.2">
      <c r="A7" s="113">
        <v>0</v>
      </c>
      <c r="B7" s="113">
        <v>1</v>
      </c>
      <c r="C7" s="113">
        <v>1</v>
      </c>
      <c r="D7" s="113">
        <v>0</v>
      </c>
      <c r="E7" s="113">
        <v>0</v>
      </c>
      <c r="F7" s="111">
        <v>0</v>
      </c>
      <c r="G7" s="70">
        <v>2</v>
      </c>
    </row>
    <row r="8" spans="1:10" x14ac:dyDescent="0.2">
      <c r="A8" s="108">
        <v>1</v>
      </c>
      <c r="B8" s="108">
        <v>1</v>
      </c>
      <c r="C8" s="108">
        <v>1</v>
      </c>
      <c r="D8" s="108">
        <v>0</v>
      </c>
      <c r="E8" s="108">
        <v>0</v>
      </c>
      <c r="F8" s="107">
        <v>1</v>
      </c>
      <c r="G8" s="70">
        <v>3</v>
      </c>
    </row>
    <row r="9" spans="1:10" x14ac:dyDescent="0.2">
      <c r="A9" s="106">
        <v>0</v>
      </c>
      <c r="B9" s="106">
        <v>0</v>
      </c>
      <c r="C9" s="106">
        <v>0</v>
      </c>
      <c r="D9" s="106">
        <v>1</v>
      </c>
      <c r="E9" s="106">
        <v>0</v>
      </c>
      <c r="F9" s="107">
        <v>1</v>
      </c>
      <c r="G9" s="70">
        <v>1</v>
      </c>
    </row>
    <row r="10" spans="1:10" x14ac:dyDescent="0.2">
      <c r="A10" s="113">
        <v>1</v>
      </c>
      <c r="B10" s="113">
        <v>0</v>
      </c>
      <c r="C10" s="113">
        <v>0</v>
      </c>
      <c r="D10" s="113">
        <v>1</v>
      </c>
      <c r="E10" s="113">
        <v>0</v>
      </c>
      <c r="F10" s="112">
        <v>0</v>
      </c>
      <c r="G10" s="70">
        <v>2</v>
      </c>
    </row>
    <row r="11" spans="1:10" x14ac:dyDescent="0.2">
      <c r="A11" s="113">
        <v>0</v>
      </c>
      <c r="B11" s="113">
        <v>1</v>
      </c>
      <c r="C11" s="113">
        <v>0</v>
      </c>
      <c r="D11" s="113">
        <v>1</v>
      </c>
      <c r="E11" s="113">
        <v>0</v>
      </c>
      <c r="F11" s="112">
        <v>0</v>
      </c>
      <c r="G11" s="70">
        <v>2</v>
      </c>
    </row>
    <row r="12" spans="1:10" x14ac:dyDescent="0.2">
      <c r="A12" s="108">
        <v>1</v>
      </c>
      <c r="B12" s="108">
        <v>1</v>
      </c>
      <c r="C12" s="108">
        <v>0</v>
      </c>
      <c r="D12" s="108">
        <v>1</v>
      </c>
      <c r="E12" s="108">
        <v>0</v>
      </c>
      <c r="F12" s="107">
        <v>1</v>
      </c>
      <c r="G12" s="70">
        <v>3</v>
      </c>
    </row>
    <row r="13" spans="1:10" x14ac:dyDescent="0.2">
      <c r="A13" s="113">
        <v>0</v>
      </c>
      <c r="B13" s="113">
        <v>0</v>
      </c>
      <c r="C13" s="113">
        <v>1</v>
      </c>
      <c r="D13" s="113">
        <v>1</v>
      </c>
      <c r="E13" s="113">
        <v>0</v>
      </c>
      <c r="F13" s="112">
        <v>0</v>
      </c>
      <c r="G13" s="70">
        <v>2</v>
      </c>
      <c r="J13" s="100"/>
    </row>
    <row r="14" spans="1:10" x14ac:dyDescent="0.2">
      <c r="A14" s="108">
        <v>1</v>
      </c>
      <c r="B14" s="108">
        <v>0</v>
      </c>
      <c r="C14" s="108">
        <v>1</v>
      </c>
      <c r="D14" s="108">
        <v>1</v>
      </c>
      <c r="E14" s="108">
        <v>0</v>
      </c>
      <c r="F14" s="107">
        <v>1</v>
      </c>
      <c r="G14" s="70">
        <v>3</v>
      </c>
    </row>
    <row r="15" spans="1:10" x14ac:dyDescent="0.2">
      <c r="A15" s="108">
        <v>0</v>
      </c>
      <c r="B15" s="108">
        <v>1</v>
      </c>
      <c r="C15" s="108">
        <v>1</v>
      </c>
      <c r="D15" s="108">
        <v>1</v>
      </c>
      <c r="E15" s="108">
        <v>0</v>
      </c>
      <c r="F15" s="107">
        <v>1</v>
      </c>
      <c r="G15" s="70">
        <v>3</v>
      </c>
    </row>
    <row r="16" spans="1:10" x14ac:dyDescent="0.2">
      <c r="A16" s="114">
        <v>1</v>
      </c>
      <c r="B16" s="114">
        <v>1</v>
      </c>
      <c r="C16" s="114">
        <v>1</v>
      </c>
      <c r="D16" s="114">
        <v>1</v>
      </c>
      <c r="E16" s="114">
        <v>0</v>
      </c>
      <c r="F16" s="112">
        <v>0</v>
      </c>
      <c r="G16" s="70">
        <v>4</v>
      </c>
    </row>
    <row r="17" spans="1:7" x14ac:dyDescent="0.2">
      <c r="A17" s="106">
        <v>0</v>
      </c>
      <c r="B17" s="106">
        <v>0</v>
      </c>
      <c r="C17" s="106">
        <v>0</v>
      </c>
      <c r="D17" s="106">
        <v>0</v>
      </c>
      <c r="E17" s="106">
        <v>1</v>
      </c>
      <c r="F17" s="107">
        <v>1</v>
      </c>
      <c r="G17" s="70">
        <v>1</v>
      </c>
    </row>
    <row r="18" spans="1:7" x14ac:dyDescent="0.2">
      <c r="A18" s="113">
        <v>1</v>
      </c>
      <c r="B18" s="113">
        <v>0</v>
      </c>
      <c r="C18" s="113">
        <v>0</v>
      </c>
      <c r="D18" s="113">
        <v>0</v>
      </c>
      <c r="E18" s="113">
        <v>1</v>
      </c>
      <c r="F18" s="112">
        <v>0</v>
      </c>
      <c r="G18" s="70">
        <v>2</v>
      </c>
    </row>
    <row r="19" spans="1:7" x14ac:dyDescent="0.2">
      <c r="A19" s="113">
        <v>0</v>
      </c>
      <c r="B19" s="113">
        <v>1</v>
      </c>
      <c r="C19" s="113">
        <v>0</v>
      </c>
      <c r="D19" s="113">
        <v>0</v>
      </c>
      <c r="E19" s="113">
        <v>1</v>
      </c>
      <c r="F19" s="112">
        <v>0</v>
      </c>
      <c r="G19" s="70">
        <v>2</v>
      </c>
    </row>
    <row r="20" spans="1:7" x14ac:dyDescent="0.2">
      <c r="A20" s="108">
        <v>1</v>
      </c>
      <c r="B20" s="108">
        <v>1</v>
      </c>
      <c r="C20" s="108">
        <v>0</v>
      </c>
      <c r="D20" s="108">
        <v>0</v>
      </c>
      <c r="E20" s="108">
        <v>1</v>
      </c>
      <c r="F20" s="107">
        <v>1</v>
      </c>
      <c r="G20" s="70">
        <v>3</v>
      </c>
    </row>
    <row r="21" spans="1:7" x14ac:dyDescent="0.2">
      <c r="A21" s="113">
        <v>0</v>
      </c>
      <c r="B21" s="113">
        <v>0</v>
      </c>
      <c r="C21" s="113">
        <v>1</v>
      </c>
      <c r="D21" s="113">
        <v>0</v>
      </c>
      <c r="E21" s="113">
        <v>1</v>
      </c>
      <c r="F21" s="112">
        <v>0</v>
      </c>
      <c r="G21" s="70">
        <v>2</v>
      </c>
    </row>
    <row r="22" spans="1:7" x14ac:dyDescent="0.2">
      <c r="A22" s="108">
        <v>1</v>
      </c>
      <c r="B22" s="108">
        <v>0</v>
      </c>
      <c r="C22" s="108">
        <v>1</v>
      </c>
      <c r="D22" s="108">
        <v>0</v>
      </c>
      <c r="E22" s="108">
        <v>1</v>
      </c>
      <c r="F22" s="107">
        <v>1</v>
      </c>
      <c r="G22" s="70">
        <v>3</v>
      </c>
    </row>
    <row r="23" spans="1:7" x14ac:dyDescent="0.2">
      <c r="A23" s="108">
        <v>0</v>
      </c>
      <c r="B23" s="108">
        <v>1</v>
      </c>
      <c r="C23" s="108">
        <v>1</v>
      </c>
      <c r="D23" s="108">
        <v>0</v>
      </c>
      <c r="E23" s="108">
        <v>1</v>
      </c>
      <c r="F23" s="107">
        <v>1</v>
      </c>
      <c r="G23" s="70">
        <v>3</v>
      </c>
    </row>
    <row r="24" spans="1:7" x14ac:dyDescent="0.2">
      <c r="A24" s="114">
        <v>1</v>
      </c>
      <c r="B24" s="114">
        <v>1</v>
      </c>
      <c r="C24" s="114">
        <v>1</v>
      </c>
      <c r="D24" s="114">
        <v>0</v>
      </c>
      <c r="E24" s="114">
        <v>1</v>
      </c>
      <c r="F24" s="112">
        <v>0</v>
      </c>
      <c r="G24" s="70">
        <v>4</v>
      </c>
    </row>
    <row r="25" spans="1:7" x14ac:dyDescent="0.2">
      <c r="A25" s="113">
        <v>0</v>
      </c>
      <c r="B25" s="113">
        <v>0</v>
      </c>
      <c r="C25" s="113">
        <v>0</v>
      </c>
      <c r="D25" s="113">
        <v>1</v>
      </c>
      <c r="E25" s="113">
        <v>1</v>
      </c>
      <c r="F25" s="112">
        <v>0</v>
      </c>
      <c r="G25" s="70">
        <v>2</v>
      </c>
    </row>
    <row r="26" spans="1:7" x14ac:dyDescent="0.2">
      <c r="A26" s="108">
        <v>1</v>
      </c>
      <c r="B26" s="108">
        <v>0</v>
      </c>
      <c r="C26" s="108">
        <v>0</v>
      </c>
      <c r="D26" s="108">
        <v>1</v>
      </c>
      <c r="E26" s="108">
        <v>1</v>
      </c>
      <c r="F26" s="107">
        <v>1</v>
      </c>
      <c r="G26" s="70">
        <v>3</v>
      </c>
    </row>
    <row r="27" spans="1:7" x14ac:dyDescent="0.2">
      <c r="A27" s="108">
        <v>0</v>
      </c>
      <c r="B27" s="108">
        <v>1</v>
      </c>
      <c r="C27" s="108">
        <v>0</v>
      </c>
      <c r="D27" s="108">
        <v>1</v>
      </c>
      <c r="E27" s="108">
        <v>1</v>
      </c>
      <c r="F27" s="107">
        <v>1</v>
      </c>
      <c r="G27" s="70">
        <v>3</v>
      </c>
    </row>
    <row r="28" spans="1:7" x14ac:dyDescent="0.2">
      <c r="A28" s="114">
        <v>1</v>
      </c>
      <c r="B28" s="114">
        <v>1</v>
      </c>
      <c r="C28" s="114">
        <v>0</v>
      </c>
      <c r="D28" s="114">
        <v>1</v>
      </c>
      <c r="E28" s="114">
        <v>1</v>
      </c>
      <c r="F28" s="112">
        <v>0</v>
      </c>
      <c r="G28" s="70">
        <v>4</v>
      </c>
    </row>
    <row r="29" spans="1:7" x14ac:dyDescent="0.2">
      <c r="A29" s="108">
        <v>0</v>
      </c>
      <c r="B29" s="108">
        <v>0</v>
      </c>
      <c r="C29" s="108">
        <v>1</v>
      </c>
      <c r="D29" s="108">
        <v>1</v>
      </c>
      <c r="E29" s="108">
        <v>1</v>
      </c>
      <c r="F29" s="107">
        <v>1</v>
      </c>
      <c r="G29" s="70">
        <v>3</v>
      </c>
    </row>
    <row r="30" spans="1:7" x14ac:dyDescent="0.2">
      <c r="A30" s="114">
        <v>1</v>
      </c>
      <c r="B30" s="114">
        <v>0</v>
      </c>
      <c r="C30" s="114">
        <v>1</v>
      </c>
      <c r="D30" s="114">
        <v>1</v>
      </c>
      <c r="E30" s="114">
        <v>1</v>
      </c>
      <c r="F30" s="112">
        <v>0</v>
      </c>
      <c r="G30" s="70">
        <v>4</v>
      </c>
    </row>
    <row r="31" spans="1:7" x14ac:dyDescent="0.2">
      <c r="A31" s="114">
        <v>0</v>
      </c>
      <c r="B31" s="114">
        <v>1</v>
      </c>
      <c r="C31" s="114">
        <v>1</v>
      </c>
      <c r="D31" s="114">
        <v>1</v>
      </c>
      <c r="E31" s="114">
        <v>1</v>
      </c>
      <c r="F31" s="112">
        <v>0</v>
      </c>
      <c r="G31" s="70">
        <v>4</v>
      </c>
    </row>
    <row r="32" spans="1:7" x14ac:dyDescent="0.2">
      <c r="A32" s="109">
        <v>1</v>
      </c>
      <c r="B32" s="109">
        <v>1</v>
      </c>
      <c r="C32" s="109">
        <v>1</v>
      </c>
      <c r="D32" s="109">
        <v>1</v>
      </c>
      <c r="E32" s="109">
        <v>1</v>
      </c>
      <c r="F32" s="107">
        <v>1</v>
      </c>
      <c r="G32" s="70">
        <v>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>
    <pageSetUpPr fitToPage="1"/>
  </sheetPr>
  <dimension ref="A1:BV92"/>
  <sheetViews>
    <sheetView topLeftCell="B1" zoomScale="30" zoomScaleNormal="30" workbookViewId="0">
      <selection activeCell="E35" sqref="E35"/>
    </sheetView>
  </sheetViews>
  <sheetFormatPr defaultRowHeight="12.75" x14ac:dyDescent="0.2"/>
  <cols>
    <col min="1" max="77" width="4.7109375" customWidth="1"/>
    <col min="78" max="84" width="4.85546875" customWidth="1"/>
  </cols>
  <sheetData>
    <row r="1" spans="1:72" x14ac:dyDescent="0.2">
      <c r="A1" t="s">
        <v>118</v>
      </c>
    </row>
    <row r="3" spans="1:72" x14ac:dyDescent="0.2">
      <c r="A3" s="1" t="s">
        <v>113</v>
      </c>
      <c r="B3" s="1"/>
      <c r="C3" s="1"/>
      <c r="D3" s="1"/>
      <c r="E3" s="1"/>
      <c r="F3" s="22"/>
      <c r="G3" s="1"/>
      <c r="H3" s="1"/>
      <c r="I3" s="1"/>
      <c r="J3" s="1"/>
      <c r="K3" s="1"/>
      <c r="L3" s="1"/>
      <c r="M3" s="1"/>
      <c r="N3" s="2">
        <v>1</v>
      </c>
      <c r="O3" s="1"/>
      <c r="P3" s="1"/>
      <c r="Q3" s="1"/>
      <c r="R3" s="1"/>
      <c r="S3" s="1"/>
      <c r="T3" s="1"/>
      <c r="U3" s="1"/>
      <c r="V3" s="2">
        <v>0</v>
      </c>
      <c r="W3" s="1"/>
      <c r="X3" s="1"/>
      <c r="Y3" s="1"/>
      <c r="Z3" s="1"/>
      <c r="AA3" s="1"/>
      <c r="AB3" s="1"/>
      <c r="AC3" s="1"/>
      <c r="AD3" s="2">
        <v>1</v>
      </c>
      <c r="AE3" s="1"/>
      <c r="AF3" s="1"/>
      <c r="AG3" s="1"/>
      <c r="AH3" s="1"/>
      <c r="AI3" s="1"/>
      <c r="AJ3" s="1"/>
      <c r="AK3" s="1"/>
      <c r="AL3" s="2">
        <v>0</v>
      </c>
      <c r="AM3" s="1"/>
      <c r="AN3" s="1"/>
      <c r="AO3" s="1"/>
      <c r="AP3" s="1"/>
      <c r="AQ3" s="1"/>
      <c r="AR3" s="1"/>
      <c r="AS3" s="1"/>
      <c r="AT3" s="2">
        <v>1</v>
      </c>
      <c r="AU3" s="1"/>
      <c r="AV3" s="1"/>
      <c r="AW3" s="1"/>
      <c r="AX3" s="1"/>
      <c r="AY3" s="1"/>
      <c r="AZ3" s="1"/>
      <c r="BA3" s="1"/>
      <c r="BB3" s="2">
        <v>0</v>
      </c>
      <c r="BC3" s="1"/>
      <c r="BD3" s="1"/>
      <c r="BE3" s="1"/>
      <c r="BF3" s="1"/>
      <c r="BG3" s="1"/>
      <c r="BH3" s="1"/>
      <c r="BI3" s="1"/>
      <c r="BJ3" s="2">
        <v>0</v>
      </c>
      <c r="BR3" s="2">
        <v>1</v>
      </c>
    </row>
    <row r="4" spans="1:7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72" x14ac:dyDescent="0.2">
      <c r="A5" s="1"/>
      <c r="B5" s="1"/>
      <c r="C5" s="1"/>
      <c r="D5" s="1"/>
      <c r="E5" s="27">
        <v>0</v>
      </c>
      <c r="F5" s="27">
        <v>0</v>
      </c>
      <c r="G5" s="1"/>
      <c r="H5" s="1"/>
      <c r="I5" s="1"/>
      <c r="J5" s="1"/>
      <c r="K5" s="1"/>
      <c r="L5" s="1"/>
      <c r="M5" s="27">
        <v>0</v>
      </c>
      <c r="N5" s="1"/>
      <c r="O5" s="1"/>
      <c r="P5" s="1"/>
      <c r="Q5" s="1"/>
      <c r="R5" s="1"/>
      <c r="S5" s="1"/>
      <c r="T5" s="1"/>
      <c r="U5" s="27">
        <v>1</v>
      </c>
      <c r="V5" s="1"/>
      <c r="W5" s="1"/>
      <c r="X5" s="1"/>
      <c r="Y5" s="1"/>
      <c r="Z5" s="1"/>
      <c r="AA5" s="1"/>
      <c r="AB5" s="1"/>
      <c r="AC5" s="2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72" x14ac:dyDescent="0.2">
      <c r="E6" t="s">
        <v>27</v>
      </c>
      <c r="F6" t="s">
        <v>22</v>
      </c>
      <c r="M6" t="s">
        <v>27</v>
      </c>
      <c r="N6" t="s">
        <v>22</v>
      </c>
      <c r="U6" t="s">
        <v>27</v>
      </c>
      <c r="V6" t="s">
        <v>22</v>
      </c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M6" s="70"/>
      <c r="BN6" s="70"/>
      <c r="BO6" s="70"/>
      <c r="BP6" s="70"/>
      <c r="BQ6" s="70"/>
      <c r="BR6" s="70"/>
      <c r="BS6" s="70"/>
      <c r="BT6" s="70"/>
    </row>
    <row r="7" spans="1:72" ht="13.5" thickBot="1" x14ac:dyDescent="0.25">
      <c r="E7" s="73">
        <v>0</v>
      </c>
      <c r="F7" s="73">
        <v>0</v>
      </c>
      <c r="I7" s="51"/>
      <c r="J7" s="51"/>
      <c r="K7" s="51"/>
      <c r="M7" s="73">
        <v>0</v>
      </c>
      <c r="N7" s="73">
        <v>0</v>
      </c>
      <c r="Q7" s="51"/>
      <c r="R7" s="51"/>
      <c r="S7" s="51"/>
      <c r="U7" s="73">
        <v>0</v>
      </c>
      <c r="V7" s="73">
        <v>0</v>
      </c>
      <c r="Y7" s="51"/>
      <c r="AB7" s="70"/>
      <c r="AC7" s="22"/>
      <c r="AD7" s="22"/>
      <c r="AE7" s="70"/>
      <c r="AF7" s="70"/>
      <c r="AR7" s="51"/>
      <c r="AS7" s="20"/>
      <c r="AT7" s="20"/>
      <c r="AU7" s="51"/>
      <c r="AV7" s="51"/>
      <c r="AW7" s="51"/>
      <c r="AX7" s="51"/>
      <c r="AY7" s="51"/>
      <c r="AZ7" s="51"/>
      <c r="BA7" s="26"/>
      <c r="BB7" s="26"/>
      <c r="BC7" s="51"/>
      <c r="BD7" s="51"/>
      <c r="BH7" s="51"/>
      <c r="BI7" s="51"/>
      <c r="BJ7" s="51"/>
      <c r="BK7" s="51"/>
      <c r="BL7" s="51"/>
      <c r="BM7" s="70"/>
      <c r="BN7" s="70"/>
      <c r="BO7" s="70"/>
      <c r="BP7" s="70"/>
      <c r="BQ7" s="53"/>
      <c r="BR7" s="53"/>
      <c r="BS7" s="70"/>
      <c r="BT7" s="70"/>
    </row>
    <row r="8" spans="1:72" x14ac:dyDescent="0.2">
      <c r="D8" t="s">
        <v>117</v>
      </c>
      <c r="E8" s="74"/>
      <c r="F8" s="75"/>
      <c r="G8" s="76"/>
      <c r="H8" t="s">
        <v>116</v>
      </c>
      <c r="I8" s="51"/>
      <c r="J8" s="51"/>
      <c r="K8" s="51"/>
      <c r="L8" t="s">
        <v>117</v>
      </c>
      <c r="M8" s="74"/>
      <c r="N8" s="75"/>
      <c r="O8" s="76"/>
      <c r="P8" t="s">
        <v>116</v>
      </c>
      <c r="Q8" s="51"/>
      <c r="R8" s="51"/>
      <c r="S8" s="51"/>
      <c r="T8" t="s">
        <v>117</v>
      </c>
      <c r="U8" s="74"/>
      <c r="V8" s="75"/>
      <c r="W8" s="76"/>
      <c r="X8" t="s">
        <v>116</v>
      </c>
      <c r="Y8" s="51"/>
      <c r="AB8" s="70"/>
      <c r="AC8" s="53"/>
      <c r="AD8" s="53"/>
      <c r="AE8" s="70"/>
      <c r="AF8" s="70"/>
      <c r="AR8" s="51"/>
      <c r="AS8" s="26"/>
      <c r="AT8" s="26"/>
      <c r="AU8" s="51"/>
      <c r="AV8" s="51"/>
      <c r="AW8" s="51"/>
      <c r="AX8" s="51"/>
      <c r="AY8" s="51"/>
      <c r="AZ8" s="51"/>
      <c r="BA8" s="26"/>
      <c r="BB8" s="26"/>
      <c r="BC8" s="51"/>
      <c r="BD8" s="51"/>
      <c r="BH8" s="51"/>
      <c r="BI8" s="26"/>
      <c r="BJ8" s="26"/>
      <c r="BK8" s="51"/>
      <c r="BL8" s="51"/>
      <c r="BM8" s="70"/>
      <c r="BN8" s="70"/>
      <c r="BO8" s="70"/>
      <c r="BP8" s="70"/>
      <c r="BQ8" s="53"/>
      <c r="BR8" s="53"/>
      <c r="BS8" s="70"/>
      <c r="BT8" s="70"/>
    </row>
    <row r="9" spans="1:72" x14ac:dyDescent="0.2">
      <c r="D9" s="18">
        <f>IF(OR(AND(NOT(IF(F7,1,0)),(IF(E7,1,0))),AND(NOT( OR(AND(IF(F7,1,0),NOT(IF(E7,1,0))), AND(NOT(IF(F7,1,0)),IF(E7,1,0))) ),(IF(H9,1,0)))),1,0)</f>
        <v>0</v>
      </c>
      <c r="E9" s="77"/>
      <c r="F9" s="13" t="s">
        <v>128</v>
      </c>
      <c r="G9" s="78"/>
      <c r="H9" s="73">
        <v>0</v>
      </c>
      <c r="I9" s="51"/>
      <c r="J9" s="51"/>
      <c r="K9" s="51"/>
      <c r="L9" s="18">
        <f>IF(OR(AND(NOT(IF(N7,1,0)),(IF(M7,1,0))),AND(NOT( OR(AND(IF(N7,1,0),NOT(IF(M7,1,0))), AND(NOT(IF(N7,1,0)),IF(M7,1,0))) ),(IF(P9,1,0)))),1,0)</f>
        <v>0</v>
      </c>
      <c r="M9" s="77"/>
      <c r="N9" s="13" t="s">
        <v>128</v>
      </c>
      <c r="O9" s="78"/>
      <c r="P9" s="73">
        <v>0</v>
      </c>
      <c r="Q9" s="51"/>
      <c r="R9" s="51"/>
      <c r="S9" s="51"/>
      <c r="T9" s="18">
        <f>IF(OR(AND(NOT(IF(V7,1,0)),(IF(U7,1,0))),AND(NOT( OR(AND(IF(V7,1,0),NOT(IF(U7,1,0))), AND(NOT(IF(V7,1,0)),IF(U7,1,0))) ),(IF(X9,1,0)))),1,0)</f>
        <v>0</v>
      </c>
      <c r="U9" s="77"/>
      <c r="V9" s="13" t="s">
        <v>128</v>
      </c>
      <c r="W9" s="78"/>
      <c r="X9" s="73">
        <v>0</v>
      </c>
      <c r="Y9" s="51"/>
      <c r="Z9" s="27">
        <v>0</v>
      </c>
      <c r="AB9" s="53"/>
      <c r="AC9" s="51"/>
      <c r="AD9" s="51"/>
      <c r="AE9" s="51"/>
      <c r="AF9" s="53"/>
      <c r="AR9" s="26"/>
      <c r="AS9" s="51"/>
      <c r="AT9" s="51"/>
      <c r="AU9" s="51"/>
      <c r="AV9" s="26"/>
      <c r="AW9" s="51"/>
      <c r="AX9" s="51"/>
      <c r="AY9" s="51"/>
      <c r="AZ9" s="51"/>
      <c r="BA9" s="51"/>
      <c r="BB9" s="51"/>
      <c r="BC9" s="51"/>
      <c r="BD9" s="51"/>
      <c r="BH9" s="51"/>
      <c r="BI9" s="51"/>
      <c r="BJ9" s="51"/>
      <c r="BK9" s="51"/>
      <c r="BL9" s="51"/>
      <c r="BM9" s="70"/>
      <c r="BN9" s="70"/>
      <c r="BO9" s="70"/>
      <c r="BP9" s="70"/>
      <c r="BQ9" s="70"/>
      <c r="BR9" s="70"/>
      <c r="BS9" s="70"/>
      <c r="BT9" s="70"/>
    </row>
    <row r="10" spans="1:72" x14ac:dyDescent="0.2">
      <c r="E10" s="77"/>
      <c r="F10" s="13"/>
      <c r="G10" s="78"/>
      <c r="H10" s="1"/>
      <c r="I10" s="51"/>
      <c r="J10" s="51"/>
      <c r="K10" s="51"/>
      <c r="M10" s="77"/>
      <c r="N10" s="13"/>
      <c r="O10" s="78"/>
      <c r="P10" s="1"/>
      <c r="Q10" s="51"/>
      <c r="R10" s="51"/>
      <c r="S10" s="51"/>
      <c r="U10" s="77"/>
      <c r="V10" s="13"/>
      <c r="W10" s="78"/>
      <c r="X10" s="1"/>
      <c r="Y10" s="51"/>
      <c r="Z10" s="85"/>
      <c r="AB10" s="52"/>
      <c r="AC10" s="51"/>
      <c r="AD10" s="51"/>
      <c r="AE10" s="51"/>
      <c r="AF10" s="22"/>
      <c r="AR10" s="19"/>
      <c r="AS10" s="51"/>
      <c r="AT10" s="51"/>
      <c r="AU10" s="51"/>
      <c r="AV10" s="20"/>
      <c r="AW10" s="51"/>
      <c r="AX10" s="51"/>
      <c r="AY10" s="51"/>
      <c r="AZ10" s="19"/>
      <c r="BA10" s="51"/>
      <c r="BB10" s="51"/>
      <c r="BC10" s="51"/>
      <c r="BD10" s="26"/>
      <c r="BH10" s="19"/>
      <c r="BI10" s="51"/>
      <c r="BJ10" s="26"/>
      <c r="BK10" s="51"/>
      <c r="BL10" s="26"/>
      <c r="BM10" s="70"/>
      <c r="BN10" s="70"/>
      <c r="BO10" s="70"/>
      <c r="BP10" s="52"/>
      <c r="BQ10" s="70"/>
      <c r="BR10" s="70"/>
      <c r="BS10" s="70"/>
      <c r="BT10" s="53"/>
    </row>
    <row r="11" spans="1:72" x14ac:dyDescent="0.2">
      <c r="D11" t="s">
        <v>21</v>
      </c>
      <c r="E11" s="77"/>
      <c r="F11" s="84">
        <f>IF(OR(AND(IF(H9,1,0),NOT(IF(F7,1,0)),NOT(IF(E7,1,0))),AND(NOT(IF(H9,1,0)),IF(F7,1,0),NOT(IF(E7,1,0))),AND(NOT(IF(H9,1,0)),NOT(IF(F7,1,0)),IF(E7,1,0)),AND(IF(H9,1,0),IF(F7,1,0),IF(E7,1,0))),1,0)</f>
        <v>0</v>
      </c>
      <c r="G11" s="78"/>
      <c r="I11" s="51"/>
      <c r="J11" s="51"/>
      <c r="K11" s="51"/>
      <c r="L11" t="s">
        <v>21</v>
      </c>
      <c r="M11" s="77"/>
      <c r="N11" s="84">
        <f>IF(OR(AND(IF(P9,1,0),NOT(IF(N7,1,0)),NOT(IF(M7,1,0))),AND(NOT(IF(P9,1,0)),IF(N7,1,0),NOT(IF(M7,1,0))),AND(NOT(IF(P9,1,0)),NOT(IF(N7,1,0)),IF(M7,1,0)),AND(IF(P9,1,0),IF(N7,1,0),IF(M7,1,0))),1,0)</f>
        <v>0</v>
      </c>
      <c r="O11" s="78"/>
      <c r="Q11" s="51"/>
      <c r="R11" s="51"/>
      <c r="S11" s="51"/>
      <c r="T11" t="s">
        <v>21</v>
      </c>
      <c r="U11" s="77"/>
      <c r="V11" s="84">
        <f>IF(OR(AND(IF(X9,1,0),NOT(IF(V7,1,0)),NOT(IF(U7,1,0))),AND(NOT(IF(X9,1,0)),IF(V7,1,0),NOT(IF(U7,1,0))),AND(NOT(IF(X9,1,0)),NOT(IF(V7,1,0)),IF(U7,1,0)),AND(IF(X9,1,0),IF(V7,1,0),IF(U7,1,0))),1,0)</f>
        <v>0</v>
      </c>
      <c r="W11" s="78"/>
      <c r="Y11" s="51"/>
      <c r="AB11" s="70"/>
      <c r="AC11" s="51"/>
      <c r="AD11" s="26"/>
      <c r="AE11" s="51"/>
      <c r="AF11" s="53"/>
      <c r="AR11" s="51"/>
      <c r="AS11" s="51"/>
      <c r="AT11" s="26"/>
      <c r="AU11" s="51"/>
      <c r="AV11" s="26"/>
      <c r="AW11" s="51"/>
      <c r="AX11" s="51"/>
      <c r="AY11" s="51"/>
      <c r="AZ11" s="51"/>
      <c r="BA11" s="51"/>
      <c r="BB11" s="26"/>
      <c r="BC11" s="51"/>
      <c r="BD11" s="26"/>
      <c r="BH11" s="51"/>
      <c r="BI11" s="51"/>
      <c r="BJ11" s="26"/>
      <c r="BK11" s="51"/>
      <c r="BL11" s="26"/>
      <c r="BM11" s="70"/>
      <c r="BN11" s="70"/>
      <c r="BO11" s="70"/>
      <c r="BP11" s="70"/>
      <c r="BQ11" s="70"/>
      <c r="BR11" s="70"/>
      <c r="BS11" s="70"/>
      <c r="BT11" s="53"/>
    </row>
    <row r="12" spans="1:72" ht="13.5" thickBot="1" x14ac:dyDescent="0.25">
      <c r="D12" s="73">
        <v>0</v>
      </c>
      <c r="E12" s="79"/>
      <c r="F12" s="83" t="s">
        <v>9</v>
      </c>
      <c r="G12" s="81"/>
      <c r="I12" s="51"/>
      <c r="J12" s="51"/>
      <c r="K12" s="51"/>
      <c r="L12" s="73">
        <v>0</v>
      </c>
      <c r="M12" s="79"/>
      <c r="N12" s="83" t="s">
        <v>9</v>
      </c>
      <c r="O12" s="81"/>
      <c r="Q12" s="51"/>
      <c r="R12" s="51"/>
      <c r="S12" s="51"/>
      <c r="T12" s="73">
        <v>0</v>
      </c>
      <c r="U12" s="79"/>
      <c r="V12" s="83" t="s">
        <v>9</v>
      </c>
      <c r="W12" s="81"/>
      <c r="Y12" s="51"/>
      <c r="AB12" s="53"/>
      <c r="AC12" s="51"/>
      <c r="AD12" s="51"/>
      <c r="AE12" s="51"/>
      <c r="AF12" s="70"/>
      <c r="AR12" s="26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H12" s="51"/>
      <c r="BI12" s="51"/>
      <c r="BJ12" s="19"/>
      <c r="BK12" s="51"/>
      <c r="BL12" s="51"/>
      <c r="BM12" s="70"/>
      <c r="BN12" s="70"/>
      <c r="BO12" s="70"/>
      <c r="BP12" s="70"/>
      <c r="BQ12" s="70"/>
      <c r="BR12" s="70"/>
      <c r="BS12" s="70"/>
      <c r="BT12" s="70"/>
    </row>
    <row r="13" spans="1:72" x14ac:dyDescent="0.2">
      <c r="D13" s="1"/>
      <c r="E13" s="32"/>
      <c r="F13" s="82">
        <f>IF(OR(AND(IF(D12,1,0),IF(F7,1,0)),AND(NOT(IF(D12,1,0)), OR(AND(IF(H9,1,0),NOT(IF(F7,1,0)),NOT(IF(E7,1,0))),AND(NOT(IF(H9,1,0)),IF(F7,1,0),NOT(IF(E7,1,0))),AND(NOT(IF(H9,1,0)),NOT(IF(F7,1,0)),IF(E7,1,0)),AND(IF(H9,1,0),IF(F7,1,0),IF(E7,1,0))) )),1,0)</f>
        <v>0</v>
      </c>
      <c r="G13" s="32"/>
      <c r="I13" s="51"/>
      <c r="J13" s="51"/>
      <c r="K13" s="51"/>
      <c r="L13" s="1"/>
      <c r="M13" s="32"/>
      <c r="N13" s="82">
        <f>IF(OR(AND(IF(L12,1,0),IF(N7,1,0)),AND(NOT(IF(L12,1,0)), OR(AND(IF(P9,1,0),NOT(IF(N7,1,0)),NOT(IF(M7,1,0))),AND(NOT(IF(P9,1,0)),IF(N7,1,0),NOT(IF(M7,1,0))),AND(NOT(IF(P9,1,0)),NOT(IF(N7,1,0)),IF(M7,1,0)),AND(IF(P9,1,0),IF(N7,1,0),IF(M7,1,0))) )),1,0)</f>
        <v>0</v>
      </c>
      <c r="O13" s="32"/>
      <c r="Q13" s="51"/>
      <c r="R13" s="51"/>
      <c r="S13" s="51"/>
      <c r="T13" s="1"/>
      <c r="U13" s="32"/>
      <c r="V13" s="82">
        <f>IF(OR(AND(IF(T12,1,0),IF(V7,1,0)),AND(NOT(IF(T12,1,0)), OR(AND(IF(X9,1,0),NOT(IF(V7,1,0)),NOT(IF(U7,1,0))),AND(NOT(IF(X9,1,0)),IF(V7,1,0),NOT(IF(U7,1,0))),AND(NOT(IF(X9,1,0)),NOT(IF(V7,1,0)),IF(U7,1,0)),AND(IF(X9,1,0),IF(V7,1,0),IF(U7,1,0))) )),1,0)</f>
        <v>0</v>
      </c>
      <c r="W13" s="32"/>
      <c r="Y13" s="51"/>
      <c r="AB13" s="22"/>
      <c r="AC13" s="51"/>
      <c r="AD13" s="51"/>
      <c r="AE13" s="51"/>
      <c r="AF13" s="70"/>
      <c r="AL13" s="71"/>
      <c r="AR13" s="20"/>
      <c r="AS13" s="51"/>
      <c r="AT13" s="51"/>
      <c r="AU13" s="51"/>
      <c r="AV13" s="51"/>
      <c r="AW13" s="51"/>
      <c r="AX13" s="51"/>
      <c r="AY13" s="51"/>
      <c r="AZ13" s="26"/>
      <c r="BA13" s="51"/>
      <c r="BB13" s="51"/>
      <c r="BC13" s="51"/>
      <c r="BD13" s="51"/>
      <c r="BH13" s="26"/>
      <c r="BI13" s="51"/>
      <c r="BJ13" s="26"/>
      <c r="BK13" s="51"/>
      <c r="BL13" s="51"/>
      <c r="BM13" s="70"/>
      <c r="BN13" s="70"/>
      <c r="BO13" s="70"/>
      <c r="BP13" s="53"/>
      <c r="BQ13" s="70"/>
      <c r="BR13" s="70"/>
      <c r="BS13" s="70"/>
      <c r="BT13" s="70"/>
    </row>
    <row r="14" spans="1:72" x14ac:dyDescent="0.2">
      <c r="D14" s="1"/>
      <c r="E14" s="32"/>
      <c r="F14" s="19"/>
      <c r="G14" s="32"/>
      <c r="I14" s="51"/>
      <c r="J14" s="51"/>
      <c r="K14" s="51"/>
      <c r="L14" s="1"/>
      <c r="M14" s="32"/>
      <c r="N14" s="19"/>
      <c r="O14" s="32"/>
      <c r="Q14" s="51"/>
      <c r="R14" s="51"/>
      <c r="S14" s="51"/>
      <c r="T14" s="1"/>
      <c r="U14" s="32"/>
      <c r="V14" s="19"/>
      <c r="W14" s="32"/>
      <c r="Y14" s="51"/>
      <c r="AB14" s="22"/>
      <c r="AC14" s="51"/>
      <c r="AD14" s="51"/>
      <c r="AE14" s="51"/>
      <c r="AF14" s="70"/>
      <c r="AL14" s="71"/>
      <c r="AR14" s="20"/>
      <c r="AS14" s="51"/>
      <c r="AT14" s="51"/>
      <c r="AU14" s="51"/>
      <c r="AV14" s="51"/>
      <c r="AW14" s="51"/>
      <c r="AX14" s="51"/>
      <c r="AY14" s="51"/>
      <c r="AZ14" s="26"/>
      <c r="BA14" s="51"/>
      <c r="BB14" s="51"/>
      <c r="BC14" s="51"/>
      <c r="BD14" s="51"/>
      <c r="BH14" s="26"/>
      <c r="BI14" s="51"/>
      <c r="BJ14" s="26"/>
      <c r="BK14" s="51"/>
      <c r="BL14" s="51"/>
      <c r="BM14" s="70"/>
      <c r="BN14" s="70"/>
      <c r="BO14" s="70"/>
      <c r="BP14" s="53"/>
      <c r="BQ14" s="70"/>
      <c r="BR14" s="70"/>
      <c r="BS14" s="70"/>
      <c r="BT14" s="70"/>
    </row>
    <row r="15" spans="1:72" x14ac:dyDescent="0.2">
      <c r="F15" s="1"/>
      <c r="M15" s="27">
        <v>0</v>
      </c>
      <c r="N15" s="1"/>
      <c r="V15" s="1"/>
      <c r="AC15" s="27">
        <v>0</v>
      </c>
      <c r="AD15" s="1"/>
      <c r="AK15" s="27">
        <v>1</v>
      </c>
      <c r="AR15" s="51"/>
      <c r="AS15" s="51"/>
      <c r="AT15" s="26"/>
      <c r="AU15" s="51"/>
      <c r="AV15" s="51"/>
      <c r="AW15" s="51"/>
      <c r="AX15" s="51"/>
      <c r="AY15" s="51"/>
      <c r="AZ15" s="51"/>
      <c r="BA15" s="51"/>
      <c r="BB15" s="26"/>
      <c r="BC15" s="51"/>
      <c r="BD15" s="51"/>
      <c r="BJ15" s="1"/>
      <c r="BR15" s="1"/>
    </row>
    <row r="16" spans="1:72" x14ac:dyDescent="0.2">
      <c r="C16" s="1" t="s">
        <v>16</v>
      </c>
      <c r="D16" s="2">
        <v>1</v>
      </c>
      <c r="E16" s="1"/>
      <c r="M16" t="s">
        <v>27</v>
      </c>
      <c r="N16" t="s">
        <v>22</v>
      </c>
      <c r="U16" t="s">
        <v>27</v>
      </c>
      <c r="V16" t="s">
        <v>22</v>
      </c>
      <c r="AC16" t="s">
        <v>27</v>
      </c>
      <c r="AD16" t="s">
        <v>22</v>
      </c>
      <c r="AK16" t="s">
        <v>27</v>
      </c>
      <c r="AL16" t="s">
        <v>22</v>
      </c>
      <c r="BJ16" s="1"/>
    </row>
    <row r="17" spans="3:58" ht="13.5" thickBot="1" x14ac:dyDescent="0.25">
      <c r="C17" s="23"/>
      <c r="D17" s="24" t="s">
        <v>129</v>
      </c>
      <c r="E17" s="25"/>
      <c r="M17" s="73">
        <v>0</v>
      </c>
      <c r="N17" s="73">
        <v>0</v>
      </c>
      <c r="Q17" s="51"/>
      <c r="R17" s="51"/>
      <c r="S17" s="51"/>
      <c r="U17" s="73">
        <v>0</v>
      </c>
      <c r="V17" s="73">
        <v>0</v>
      </c>
      <c r="Y17" s="51"/>
      <c r="Z17" s="51"/>
      <c r="AA17" s="51"/>
      <c r="AC17" s="73">
        <v>0</v>
      </c>
      <c r="AD17" s="73">
        <v>0</v>
      </c>
      <c r="AG17" s="51"/>
      <c r="AH17" s="51"/>
      <c r="AI17" s="51"/>
      <c r="AK17" s="73">
        <v>0</v>
      </c>
      <c r="AL17" s="73">
        <v>0</v>
      </c>
    </row>
    <row r="18" spans="3:58" x14ac:dyDescent="0.2">
      <c r="C18" s="1" t="s">
        <v>15</v>
      </c>
      <c r="D18" s="18">
        <f>IF(NOT(IF(D16,1,0)),1,0)</f>
        <v>0</v>
      </c>
      <c r="E18" s="1"/>
      <c r="L18" t="s">
        <v>117</v>
      </c>
      <c r="M18" s="74"/>
      <c r="N18" s="75"/>
      <c r="O18" s="76"/>
      <c r="P18" t="s">
        <v>116</v>
      </c>
      <c r="Q18" s="51"/>
      <c r="R18" s="51"/>
      <c r="S18" s="51"/>
      <c r="T18" t="s">
        <v>117</v>
      </c>
      <c r="U18" s="74"/>
      <c r="V18" s="75"/>
      <c r="W18" s="76"/>
      <c r="X18" t="s">
        <v>116</v>
      </c>
      <c r="Y18" s="51"/>
      <c r="Z18" s="51"/>
      <c r="AA18" s="51"/>
      <c r="AB18" t="s">
        <v>117</v>
      </c>
      <c r="AC18" s="74"/>
      <c r="AD18" s="75"/>
      <c r="AE18" s="76"/>
      <c r="AF18" t="s">
        <v>116</v>
      </c>
      <c r="AG18" s="51"/>
      <c r="AH18" s="51"/>
      <c r="AI18" s="51"/>
      <c r="AJ18" t="s">
        <v>117</v>
      </c>
      <c r="AK18" s="74"/>
      <c r="AL18" s="75"/>
      <c r="AM18" s="76"/>
      <c r="AN18" t="s">
        <v>116</v>
      </c>
    </row>
    <row r="19" spans="3:58" x14ac:dyDescent="0.2">
      <c r="L19" s="18">
        <f>IF(OR(AND(NOT(IF(N17,1,0)),(IF(M17,1,0))),AND(NOT( OR(AND(IF(N17,1,0),NOT(IF(M17,1,0))), AND(NOT(IF(N17,1,0)),IF(M17,1,0))) ),(IF(P19,1,0)))),1,0)</f>
        <v>0</v>
      </c>
      <c r="M19" s="77"/>
      <c r="N19" s="13" t="s">
        <v>128</v>
      </c>
      <c r="O19" s="78"/>
      <c r="P19" s="73">
        <v>0</v>
      </c>
      <c r="Q19" s="51"/>
      <c r="R19" s="51"/>
      <c r="S19" s="51"/>
      <c r="T19" s="18">
        <f>IF(OR(AND(NOT(IF(V17,1,0)),(IF(U17,1,0))),AND(NOT( OR(AND(IF(V17,1,0),NOT(IF(U17,1,0))), AND(NOT(IF(V17,1,0)),IF(U17,1,0))) ),(IF(X19,1,0)))),1,0)</f>
        <v>0</v>
      </c>
      <c r="U19" s="77"/>
      <c r="V19" s="13" t="s">
        <v>128</v>
      </c>
      <c r="W19" s="78"/>
      <c r="X19" s="73">
        <v>0</v>
      </c>
      <c r="Y19" s="51"/>
      <c r="Z19" s="51"/>
      <c r="AA19" s="51"/>
      <c r="AB19" s="18">
        <f>IF(OR(AND(NOT(IF(AD17,1,0)),(IF(AC17,1,0))),AND(NOT( OR(AND(IF(AD17,1,0),NOT(IF(AC17,1,0))), AND(NOT(IF(AD17,1,0)),IF(AC17,1,0))) ),(IF(AF19,1,0)))),1,0)</f>
        <v>0</v>
      </c>
      <c r="AC19" s="77"/>
      <c r="AD19" s="13" t="s">
        <v>128</v>
      </c>
      <c r="AE19" s="78"/>
      <c r="AF19" s="73">
        <v>0</v>
      </c>
      <c r="AG19" s="51"/>
      <c r="AH19" s="51"/>
      <c r="AI19" s="51"/>
      <c r="AJ19" s="18">
        <f>IF(OR(AND(NOT(IF(AL17,1,0)),(IF(AK17,1,0))),AND(NOT( OR(AND(IF(AL17,1,0),NOT(IF(AK17,1,0))), AND(NOT(IF(AL17,1,0)),IF(AK17,1,0))) ),(IF(AN19,1,0)))),1,0)</f>
        <v>0</v>
      </c>
      <c r="AK19" s="77"/>
      <c r="AL19" s="13" t="s">
        <v>128</v>
      </c>
      <c r="AM19" s="78"/>
      <c r="AN19" s="73">
        <v>0</v>
      </c>
      <c r="AP19" s="27">
        <v>0</v>
      </c>
    </row>
    <row r="20" spans="3:58" x14ac:dyDescent="0.2">
      <c r="M20" s="77"/>
      <c r="N20" s="13"/>
      <c r="O20" s="78"/>
      <c r="P20" s="1"/>
      <c r="Q20" s="51"/>
      <c r="R20" s="51"/>
      <c r="S20" s="51"/>
      <c r="U20" s="77"/>
      <c r="V20" s="13"/>
      <c r="W20" s="78"/>
      <c r="X20" s="1"/>
      <c r="Y20" s="51"/>
      <c r="Z20" s="51"/>
      <c r="AA20" s="51"/>
      <c r="AC20" s="77"/>
      <c r="AD20" s="13"/>
      <c r="AE20" s="78"/>
      <c r="AF20" s="1"/>
      <c r="AG20" s="51"/>
      <c r="AH20" s="51"/>
      <c r="AI20" s="51"/>
      <c r="AK20" s="77"/>
      <c r="AL20" s="13"/>
      <c r="AM20" s="78"/>
      <c r="AN20" s="1"/>
      <c r="AP20" s="85"/>
    </row>
    <row r="21" spans="3:58" x14ac:dyDescent="0.2">
      <c r="L21" t="s">
        <v>21</v>
      </c>
      <c r="M21" s="77"/>
      <c r="N21" s="84">
        <f>IF(OR(AND(IF(P19,1,0),NOT(IF(N17,1,0)),NOT(IF(M17,1,0))),AND(NOT(IF(P19,1,0)),IF(N17,1,0),NOT(IF(M17,1,0))),AND(NOT(IF(P19,1,0)),NOT(IF(N17,1,0)),IF(M17,1,0)),AND(IF(P19,1,0),IF(N17,1,0),IF(M17,1,0))),1,0)</f>
        <v>0</v>
      </c>
      <c r="O21" s="78"/>
      <c r="Q21" s="51"/>
      <c r="R21" s="51"/>
      <c r="S21" s="51"/>
      <c r="T21" t="s">
        <v>21</v>
      </c>
      <c r="U21" s="77"/>
      <c r="V21" s="84">
        <f>IF(OR(AND(IF(X19,1,0),NOT(IF(V17,1,0)),NOT(IF(U17,1,0))),AND(NOT(IF(X19,1,0)),IF(V17,1,0),NOT(IF(U17,1,0))),AND(NOT(IF(X19,1,0)),NOT(IF(V17,1,0)),IF(U17,1,0)),AND(IF(X19,1,0),IF(V17,1,0),IF(U17,1,0))),1,0)</f>
        <v>0</v>
      </c>
      <c r="W21" s="78"/>
      <c r="Y21" s="51"/>
      <c r="Z21" s="51"/>
      <c r="AA21" s="51"/>
      <c r="AB21" t="s">
        <v>21</v>
      </c>
      <c r="AC21" s="77"/>
      <c r="AD21" s="84">
        <f>IF(OR(AND(IF(AF19,1,0),NOT(IF(AD17,1,0)),NOT(IF(AC17,1,0))),AND(NOT(IF(AF19,1,0)),IF(AD17,1,0),NOT(IF(AC17,1,0))),AND(NOT(IF(AF19,1,0)),NOT(IF(AD17,1,0)),IF(AC17,1,0)),AND(IF(AF19,1,0),IF(AD17,1,0),IF(AC17,1,0))),1,0)</f>
        <v>0</v>
      </c>
      <c r="AE21" s="78"/>
      <c r="AG21" s="51"/>
      <c r="AH21" s="51"/>
      <c r="AI21" s="51"/>
      <c r="AJ21" t="s">
        <v>21</v>
      </c>
      <c r="AK21" s="77"/>
      <c r="AL21" s="84">
        <f>IF(OR(AND(IF(AN19,1,0),NOT(IF(AL17,1,0)),NOT(IF(AK17,1,0))),AND(NOT(IF(AN19,1,0)),IF(AL17,1,0),NOT(IF(AK17,1,0))),AND(NOT(IF(AN19,1,0)),NOT(IF(AL17,1,0)),IF(AK17,1,0)),AND(IF(AN19,1,0),IF(AL17,1,0),IF(AK17,1,0))),1,0)</f>
        <v>0</v>
      </c>
      <c r="AM21" s="78"/>
    </row>
    <row r="22" spans="3:58" ht="13.5" thickBot="1" x14ac:dyDescent="0.25">
      <c r="L22" s="73">
        <v>0</v>
      </c>
      <c r="M22" s="79"/>
      <c r="N22" s="83" t="s">
        <v>9</v>
      </c>
      <c r="O22" s="81"/>
      <c r="Q22" s="51"/>
      <c r="R22" s="51"/>
      <c r="S22" s="51"/>
      <c r="T22" s="73">
        <v>0</v>
      </c>
      <c r="U22" s="79"/>
      <c r="V22" s="83" t="s">
        <v>9</v>
      </c>
      <c r="W22" s="81"/>
      <c r="Y22" s="51"/>
      <c r="Z22" s="51"/>
      <c r="AA22" s="51"/>
      <c r="AB22" s="73">
        <v>0</v>
      </c>
      <c r="AC22" s="79"/>
      <c r="AD22" s="83" t="s">
        <v>9</v>
      </c>
      <c r="AE22" s="81"/>
      <c r="AG22" s="51"/>
      <c r="AH22" s="51"/>
      <c r="AI22" s="51"/>
      <c r="AJ22" s="73">
        <v>0</v>
      </c>
      <c r="AK22" s="79"/>
      <c r="AL22" s="83" t="s">
        <v>9</v>
      </c>
      <c r="AM22" s="81"/>
    </row>
    <row r="23" spans="3:58" x14ac:dyDescent="0.2">
      <c r="L23" s="1"/>
      <c r="M23" s="32"/>
      <c r="N23" s="82">
        <f>IF(OR(AND(IF(L22,1,0),IF(N17,1,0)),AND(NOT(IF(L22,1,0)), OR(AND(IF(P19,1,0),NOT(IF(N17,1,0)),NOT(IF(M17,1,0))),AND(NOT(IF(P19,1,0)),IF(N17,1,0),NOT(IF(M17,1,0))),AND(NOT(IF(P19,1,0)),NOT(IF(N17,1,0)),IF(M17,1,0)),AND(IF(P19,1,0),IF(N17,1,0),IF(M17,1,0))) )),1,0)</f>
        <v>0</v>
      </c>
      <c r="O23" s="32"/>
      <c r="Q23" s="51"/>
      <c r="R23" s="51"/>
      <c r="S23" s="51"/>
      <c r="T23" s="1"/>
      <c r="U23" s="32"/>
      <c r="V23" s="82">
        <f>IF(OR(AND(IF(T22,1,0),IF(V17,1,0)),AND(NOT(IF(T22,1,0)), OR(AND(IF(X19,1,0),NOT(IF(V17,1,0)),NOT(IF(U17,1,0))),AND(NOT(IF(X19,1,0)),IF(V17,1,0),NOT(IF(U17,1,0))),AND(NOT(IF(X19,1,0)),NOT(IF(V17,1,0)),IF(U17,1,0)),AND(IF(X19,1,0),IF(V17,1,0),IF(U17,1,0))) )),1,0)</f>
        <v>0</v>
      </c>
      <c r="W23" s="32"/>
      <c r="Y23" s="51"/>
      <c r="Z23" s="51"/>
      <c r="AA23" s="51"/>
      <c r="AB23" s="1"/>
      <c r="AC23" s="32"/>
      <c r="AD23" s="82">
        <f>IF(OR(AND(IF(AB22,1,0),IF(AD17,1,0)),AND(NOT(IF(AB22,1,0)), OR(AND(IF(AF19,1,0),NOT(IF(AD17,1,0)),NOT(IF(AC17,1,0))),AND(NOT(IF(AF19,1,0)),IF(AD17,1,0),NOT(IF(AC17,1,0))),AND(NOT(IF(AF19,1,0)),NOT(IF(AD17,1,0)),IF(AC17,1,0)),AND(IF(AF19,1,0),IF(AD17,1,0),IF(AC17,1,0))) )),1,0)</f>
        <v>0</v>
      </c>
      <c r="AE23" s="32"/>
      <c r="AG23" s="51"/>
      <c r="AH23" s="51"/>
      <c r="AI23" s="51"/>
      <c r="AJ23" s="1"/>
      <c r="AK23" s="32"/>
      <c r="AL23" s="82">
        <f>IF(OR(AND(IF(AJ22,1,0),IF(AL17,1,0)),AND(NOT(IF(AJ22,1,0)), OR(AND(IF(AN19,1,0),NOT(IF(AL17,1,0)),NOT(IF(AK17,1,0))),AND(NOT(IF(AN19,1,0)),IF(AL17,1,0),NOT(IF(AK17,1,0))),AND(NOT(IF(AN19,1,0)),NOT(IF(AL17,1,0)),IF(AK17,1,0)),AND(IF(AN19,1,0),IF(AL17,1,0),IF(AK17,1,0))) )),1,0)</f>
        <v>0</v>
      </c>
      <c r="AM23" s="32"/>
    </row>
    <row r="24" spans="3:58" x14ac:dyDescent="0.2">
      <c r="L24" s="1"/>
      <c r="M24" s="32"/>
      <c r="N24" s="82"/>
      <c r="O24" s="32"/>
      <c r="Q24" s="51"/>
      <c r="R24" s="51"/>
      <c r="S24" s="51"/>
      <c r="T24" s="1"/>
      <c r="U24" s="32"/>
      <c r="V24" s="19"/>
      <c r="W24" s="32"/>
      <c r="Y24" s="51"/>
      <c r="Z24" s="51"/>
      <c r="AA24" s="51"/>
      <c r="AB24" s="1"/>
      <c r="AC24" s="32"/>
      <c r="AD24" s="19"/>
      <c r="AE24" s="32"/>
      <c r="AG24" s="51"/>
      <c r="AH24" s="51"/>
      <c r="AI24" s="51"/>
      <c r="AJ24" s="1"/>
      <c r="AK24" s="32"/>
      <c r="AL24" s="19"/>
      <c r="AM24" s="32"/>
    </row>
    <row r="25" spans="3:58" x14ac:dyDescent="0.2">
      <c r="N25" s="1"/>
      <c r="U25" s="27">
        <v>0</v>
      </c>
      <c r="V25" s="1"/>
      <c r="AD25" s="1"/>
      <c r="AL25" s="1"/>
      <c r="AS25" s="27">
        <v>0</v>
      </c>
      <c r="BA25" s="27">
        <v>1</v>
      </c>
    </row>
    <row r="26" spans="3:58" x14ac:dyDescent="0.2">
      <c r="K26" s="1" t="s">
        <v>16</v>
      </c>
      <c r="L26" s="2">
        <v>1</v>
      </c>
      <c r="M26" s="1"/>
      <c r="U26" t="s">
        <v>27</v>
      </c>
      <c r="V26" t="s">
        <v>22</v>
      </c>
      <c r="AC26" t="s">
        <v>27</v>
      </c>
      <c r="AD26" t="s">
        <v>22</v>
      </c>
      <c r="AK26" t="s">
        <v>27</v>
      </c>
      <c r="AL26" t="s">
        <v>22</v>
      </c>
      <c r="AS26" t="s">
        <v>27</v>
      </c>
      <c r="AT26" t="s">
        <v>22</v>
      </c>
      <c r="BA26" t="s">
        <v>27</v>
      </c>
      <c r="BB26" t="s">
        <v>22</v>
      </c>
    </row>
    <row r="27" spans="3:58" ht="13.5" thickBot="1" x14ac:dyDescent="0.25">
      <c r="K27" s="23"/>
      <c r="L27" s="24" t="s">
        <v>129</v>
      </c>
      <c r="M27" s="25"/>
      <c r="U27" s="73">
        <v>0</v>
      </c>
      <c r="V27" s="73">
        <v>0</v>
      </c>
      <c r="Y27" s="51"/>
      <c r="Z27" s="51"/>
      <c r="AA27" s="51"/>
      <c r="AC27" s="73">
        <v>0</v>
      </c>
      <c r="AD27" s="73">
        <v>0</v>
      </c>
      <c r="AG27" s="51"/>
      <c r="AH27" s="51"/>
      <c r="AI27" s="51"/>
      <c r="AK27" s="73">
        <v>0</v>
      </c>
      <c r="AL27" s="73">
        <v>0</v>
      </c>
      <c r="AO27" s="51"/>
      <c r="AP27" s="51"/>
      <c r="AQ27" s="51"/>
      <c r="AS27" s="73">
        <v>0</v>
      </c>
      <c r="AT27" s="73">
        <v>0</v>
      </c>
      <c r="AW27" s="51"/>
      <c r="AX27" s="51"/>
      <c r="AY27" s="51"/>
      <c r="BA27" s="73">
        <v>0</v>
      </c>
      <c r="BB27" s="73">
        <v>0</v>
      </c>
    </row>
    <row r="28" spans="3:58" x14ac:dyDescent="0.2">
      <c r="K28" s="1" t="s">
        <v>15</v>
      </c>
      <c r="L28" s="18">
        <f>IF(NOT(IF(L26,1,0)),1,0)</f>
        <v>0</v>
      </c>
      <c r="M28" s="1"/>
      <c r="T28" t="s">
        <v>117</v>
      </c>
      <c r="U28" s="74"/>
      <c r="V28" s="75"/>
      <c r="W28" s="76"/>
      <c r="X28" t="s">
        <v>116</v>
      </c>
      <c r="Y28" s="51"/>
      <c r="Z28" s="51"/>
      <c r="AA28" s="51"/>
      <c r="AB28" t="s">
        <v>117</v>
      </c>
      <c r="AC28" s="74"/>
      <c r="AD28" s="75"/>
      <c r="AE28" s="76"/>
      <c r="AF28" t="s">
        <v>116</v>
      </c>
      <c r="AG28" s="51"/>
      <c r="AH28" s="51"/>
      <c r="AI28" s="51"/>
      <c r="AJ28" t="s">
        <v>117</v>
      </c>
      <c r="AK28" s="74"/>
      <c r="AL28" s="75"/>
      <c r="AM28" s="76"/>
      <c r="AN28" t="s">
        <v>116</v>
      </c>
      <c r="AO28" s="51"/>
      <c r="AP28" s="51"/>
      <c r="AQ28" s="51"/>
      <c r="AR28" t="s">
        <v>117</v>
      </c>
      <c r="AS28" s="74"/>
      <c r="AT28" s="75"/>
      <c r="AU28" s="76"/>
      <c r="AV28" t="s">
        <v>116</v>
      </c>
      <c r="AW28" s="51"/>
      <c r="AX28" s="51"/>
      <c r="AY28" s="51"/>
      <c r="AZ28" t="s">
        <v>117</v>
      </c>
      <c r="BA28" s="74"/>
      <c r="BB28" s="75"/>
      <c r="BC28" s="76"/>
      <c r="BD28" t="s">
        <v>116</v>
      </c>
    </row>
    <row r="29" spans="3:58" x14ac:dyDescent="0.2">
      <c r="T29" s="18">
        <f>IF(OR(AND(NOT(IF(V27,1,0)),(IF(U27,1,0))),AND(NOT( OR(AND(IF(V27,1,0),NOT(IF(U27,1,0))), AND(NOT(IF(V27,1,0)),IF(U27,1,0))) ),(IF(X29,1,0)))),1,0)</f>
        <v>0</v>
      </c>
      <c r="U29" s="77"/>
      <c r="V29" s="13" t="s">
        <v>128</v>
      </c>
      <c r="W29" s="78"/>
      <c r="X29" s="73">
        <v>0</v>
      </c>
      <c r="Y29" s="51"/>
      <c r="Z29" s="51"/>
      <c r="AA29" s="51"/>
      <c r="AB29" s="18">
        <f>IF(OR(AND(NOT(IF(AD27,1,0)),(IF(AC27,1,0))),AND(NOT( OR(AND(IF(AD27,1,0),NOT(IF(AC27,1,0))), AND(NOT(IF(AD27,1,0)),IF(AC27,1,0))) ),(IF(AF29,1,0)))),1,0)</f>
        <v>0</v>
      </c>
      <c r="AC29" s="77"/>
      <c r="AD29" s="13" t="s">
        <v>128</v>
      </c>
      <c r="AE29" s="78"/>
      <c r="AF29" s="73">
        <v>0</v>
      </c>
      <c r="AG29" s="51"/>
      <c r="AH29" s="51"/>
      <c r="AI29" s="51"/>
      <c r="AJ29" s="18">
        <f>IF(OR(AND(NOT(IF(AL27,1,0)),(IF(AK27,1,0))),AND(NOT( OR(AND(IF(AL27,1,0),NOT(IF(AK27,1,0))), AND(NOT(IF(AL27,1,0)),IF(AK27,1,0))) ),(IF(AN29,1,0)))),1,0)</f>
        <v>0</v>
      </c>
      <c r="AK29" s="77"/>
      <c r="AL29" s="13" t="s">
        <v>128</v>
      </c>
      <c r="AM29" s="78"/>
      <c r="AN29" s="73">
        <v>0</v>
      </c>
      <c r="AO29" s="51"/>
      <c r="AP29" s="51"/>
      <c r="AQ29" s="51"/>
      <c r="AR29" s="18">
        <f>IF(OR(AND(NOT(IF(AT27,1,0)),(IF(AS27,1,0))),AND(NOT( OR(AND(IF(AT27,1,0),NOT(IF(AS27,1,0))), AND(NOT(IF(AT27,1,0)),IF(AS27,1,0))) ),(IF(AV29,1,0)))),1,0)</f>
        <v>0</v>
      </c>
      <c r="AS29" s="77"/>
      <c r="AT29" s="13" t="s">
        <v>128</v>
      </c>
      <c r="AU29" s="78"/>
      <c r="AV29" s="73">
        <v>0</v>
      </c>
      <c r="AW29" s="51"/>
      <c r="AX29" s="51"/>
      <c r="AY29" s="51"/>
      <c r="AZ29" s="18">
        <f>IF(OR(AND(NOT(IF(BB27,1,0)),(IF(BA27,1,0))),AND(NOT( OR(AND(IF(BB27,1,0),NOT(IF(BA27,1,0))), AND(NOT(IF(BB27,1,0)),IF(BA27,1,0))) ),(IF(BD29,1,0)))),1,0)</f>
        <v>0</v>
      </c>
      <c r="BA29" s="77"/>
      <c r="BB29" s="13" t="s">
        <v>128</v>
      </c>
      <c r="BC29" s="78"/>
      <c r="BD29" s="73">
        <v>0</v>
      </c>
      <c r="BF29" s="27">
        <v>0</v>
      </c>
    </row>
    <row r="30" spans="3:58" x14ac:dyDescent="0.2">
      <c r="U30" s="77"/>
      <c r="V30" s="13"/>
      <c r="W30" s="78"/>
      <c r="X30" s="1"/>
      <c r="Y30" s="51"/>
      <c r="Z30" s="51"/>
      <c r="AA30" s="51"/>
      <c r="AC30" s="77"/>
      <c r="AD30" s="13"/>
      <c r="AE30" s="78"/>
      <c r="AF30" s="1"/>
      <c r="AG30" s="51"/>
      <c r="AH30" s="51"/>
      <c r="AI30" s="51"/>
      <c r="AK30" s="77"/>
      <c r="AL30" s="13"/>
      <c r="AM30" s="78"/>
      <c r="AN30" s="1"/>
      <c r="AO30" s="51"/>
      <c r="AP30" s="51"/>
      <c r="AQ30" s="51"/>
      <c r="AS30" s="77"/>
      <c r="AT30" s="13"/>
      <c r="AU30" s="78"/>
      <c r="AV30" s="1"/>
      <c r="AW30" s="51"/>
      <c r="AX30" s="51"/>
      <c r="AY30" s="51"/>
      <c r="BA30" s="77"/>
      <c r="BB30" s="13"/>
      <c r="BC30" s="78"/>
      <c r="BD30" s="1"/>
      <c r="BF30" s="85"/>
    </row>
    <row r="31" spans="3:58" x14ac:dyDescent="0.2">
      <c r="T31" t="s">
        <v>21</v>
      </c>
      <c r="U31" s="77"/>
      <c r="V31" s="84">
        <f>IF(OR(AND(IF(X29,1,0),NOT(IF(V27,1,0)),NOT(IF(U27,1,0))),AND(NOT(IF(X29,1,0)),IF(V27,1,0),NOT(IF(U27,1,0))),AND(NOT(IF(X29,1,0)),NOT(IF(V27,1,0)),IF(U27,1,0)),AND(IF(X29,1,0),IF(V27,1,0),IF(U27,1,0))),1,0)</f>
        <v>0</v>
      </c>
      <c r="W31" s="78"/>
      <c r="Y31" s="51"/>
      <c r="Z31" s="51"/>
      <c r="AA31" s="51"/>
      <c r="AB31" t="s">
        <v>21</v>
      </c>
      <c r="AC31" s="77"/>
      <c r="AD31" s="84">
        <f>IF(OR(AND(IF(AF29,1,0),NOT(IF(AD27,1,0)),NOT(IF(AC27,1,0))),AND(NOT(IF(AF29,1,0)),IF(AD27,1,0),NOT(IF(AC27,1,0))),AND(NOT(IF(AF29,1,0)),NOT(IF(AD27,1,0)),IF(AC27,1,0)),AND(IF(AF29,1,0),IF(AD27,1,0),IF(AC27,1,0))),1,0)</f>
        <v>0</v>
      </c>
      <c r="AE31" s="78"/>
      <c r="AG31" s="51"/>
      <c r="AH31" s="51"/>
      <c r="AI31" s="51"/>
      <c r="AJ31" t="s">
        <v>21</v>
      </c>
      <c r="AK31" s="77"/>
      <c r="AL31" s="84">
        <f>IF(OR(AND(IF(AN29,1,0),NOT(IF(AL27,1,0)),NOT(IF(AK27,1,0))),AND(NOT(IF(AN29,1,0)),IF(AL27,1,0),NOT(IF(AK27,1,0))),AND(NOT(IF(AN29,1,0)),NOT(IF(AL27,1,0)),IF(AK27,1,0)),AND(IF(AN29,1,0),IF(AL27,1,0),IF(AK27,1,0))),1,0)</f>
        <v>0</v>
      </c>
      <c r="AM31" s="78"/>
      <c r="AO31" s="51"/>
      <c r="AP31" s="51"/>
      <c r="AQ31" s="51"/>
      <c r="AR31" t="s">
        <v>21</v>
      </c>
      <c r="AS31" s="77"/>
      <c r="AT31" s="84">
        <f>IF(OR(AND(IF(AV29,1,0),NOT(IF(AT27,1,0)),NOT(IF(AS27,1,0))),AND(NOT(IF(AV29,1,0)),IF(AT27,1,0),NOT(IF(AS27,1,0))),AND(NOT(IF(AV29,1,0)),NOT(IF(AT27,1,0)),IF(AS27,1,0)),AND(IF(AV29,1,0),IF(AT27,1,0),IF(AS27,1,0))),1,0)</f>
        <v>0</v>
      </c>
      <c r="AU31" s="78"/>
      <c r="AW31" s="51"/>
      <c r="AX31" s="51"/>
      <c r="AY31" s="51"/>
      <c r="AZ31" t="s">
        <v>21</v>
      </c>
      <c r="BA31" s="77"/>
      <c r="BB31" s="84">
        <f>IF(OR(AND(IF(BD29,1,0),NOT(IF(BB27,1,0)),NOT(IF(BA27,1,0))),AND(NOT(IF(BD29,1,0)),IF(BB27,1,0),NOT(IF(BA27,1,0))),AND(NOT(IF(BD29,1,0)),NOT(IF(BB27,1,0)),IF(BA27,1,0)),AND(IF(BD29,1,0),IF(BB27,1,0),IF(BA27,1,0))),1,0)</f>
        <v>0</v>
      </c>
      <c r="BC31" s="78"/>
    </row>
    <row r="32" spans="3:58" ht="13.5" thickBot="1" x14ac:dyDescent="0.25">
      <c r="T32" s="73">
        <v>0</v>
      </c>
      <c r="U32" s="79"/>
      <c r="V32" s="83" t="s">
        <v>9</v>
      </c>
      <c r="W32" s="81"/>
      <c r="Y32" s="51"/>
      <c r="Z32" s="51"/>
      <c r="AA32" s="51"/>
      <c r="AB32" s="73">
        <v>0</v>
      </c>
      <c r="AC32" s="79"/>
      <c r="AD32" s="83" t="s">
        <v>9</v>
      </c>
      <c r="AE32" s="81"/>
      <c r="AG32" s="51"/>
      <c r="AH32" s="51"/>
      <c r="AI32" s="51"/>
      <c r="AJ32" s="73">
        <v>0</v>
      </c>
      <c r="AK32" s="79"/>
      <c r="AL32" s="83" t="s">
        <v>9</v>
      </c>
      <c r="AM32" s="81"/>
      <c r="AO32" s="51"/>
      <c r="AP32" s="51"/>
      <c r="AQ32" s="51"/>
      <c r="AR32" s="73">
        <v>0</v>
      </c>
      <c r="AS32" s="79"/>
      <c r="AT32" s="83" t="s">
        <v>9</v>
      </c>
      <c r="AU32" s="81"/>
      <c r="AW32" s="51"/>
      <c r="AX32" s="51"/>
      <c r="AY32" s="51"/>
      <c r="AZ32" s="73">
        <v>0</v>
      </c>
      <c r="BA32" s="79"/>
      <c r="BB32" s="83" t="s">
        <v>9</v>
      </c>
      <c r="BC32" s="81"/>
    </row>
    <row r="33" spans="4:74" x14ac:dyDescent="0.2">
      <c r="T33" s="1"/>
      <c r="U33" s="32"/>
      <c r="V33" s="82">
        <f>IF(OR(AND(IF(T32,1,0),IF(V27,1,0)),AND(NOT(IF(T32,1,0)), OR(AND(IF(X29,1,0),NOT(IF(V27,1,0)),NOT(IF(U27,1,0))),AND(NOT(IF(X29,1,0)),IF(V27,1,0),NOT(IF(U27,1,0))),AND(NOT(IF(X29,1,0)),NOT(IF(V27,1,0)),IF(U27,1,0)),AND(IF(X29,1,0),IF(V27,1,0),IF(U27,1,0))) )),1,0)</f>
        <v>0</v>
      </c>
      <c r="W33" s="32"/>
      <c r="Y33" s="51"/>
      <c r="Z33" s="51"/>
      <c r="AA33" s="51"/>
      <c r="AB33" s="1"/>
      <c r="AC33" s="32"/>
      <c r="AD33" s="82">
        <f>IF(OR(AND(IF(AB32,1,0),IF(AD27,1,0)),AND(NOT(IF(AB32,1,0)), OR(AND(IF(AF29,1,0),NOT(IF(AD27,1,0)),NOT(IF(AC27,1,0))),AND(NOT(IF(AF29,1,0)),IF(AD27,1,0),NOT(IF(AC27,1,0))),AND(NOT(IF(AF29,1,0)),NOT(IF(AD27,1,0)),IF(AC27,1,0)),AND(IF(AF29,1,0),IF(AD27,1,0),IF(AC27,1,0))) )),1,0)</f>
        <v>0</v>
      </c>
      <c r="AE33" s="32"/>
      <c r="AG33" s="51"/>
      <c r="AH33" s="51"/>
      <c r="AI33" s="51"/>
      <c r="AJ33" s="1"/>
      <c r="AK33" s="32"/>
      <c r="AL33" s="82">
        <f>IF(OR(AND(IF(AJ32,1,0),IF(AL27,1,0)),AND(NOT(IF(AJ32,1,0)), OR(AND(IF(AN29,1,0),NOT(IF(AL27,1,0)),NOT(IF(AK27,1,0))),AND(NOT(IF(AN29,1,0)),IF(AL27,1,0),NOT(IF(AK27,1,0))),AND(NOT(IF(AN29,1,0)),NOT(IF(AL27,1,0)),IF(AK27,1,0)),AND(IF(AN29,1,0),IF(AL27,1,0),IF(AK27,1,0))) )),1,0)</f>
        <v>0</v>
      </c>
      <c r="AM33" s="32"/>
      <c r="AO33" s="51"/>
      <c r="AP33" s="51"/>
      <c r="AQ33" s="51"/>
      <c r="AR33" s="1"/>
      <c r="AS33" s="32"/>
      <c r="AT33" s="82">
        <f>IF(OR(AND(IF(AR32,1,0),IF(AT27,1,0)),AND(NOT(IF(AR32,1,0)), OR(AND(IF(AV29,1,0),NOT(IF(AT27,1,0)),NOT(IF(AS27,1,0))),AND(NOT(IF(AV29,1,0)),IF(AT27,1,0),NOT(IF(AS27,1,0))),AND(NOT(IF(AV29,1,0)),NOT(IF(AT27,1,0)),IF(AS27,1,0)),AND(IF(AV29,1,0),IF(AT27,1,0),IF(AS27,1,0))) )),1,0)</f>
        <v>0</v>
      </c>
      <c r="AU33" s="32"/>
      <c r="AW33" s="51"/>
      <c r="AX33" s="51"/>
      <c r="AY33" s="51"/>
      <c r="AZ33" s="1"/>
      <c r="BA33" s="32"/>
      <c r="BB33" s="82">
        <f>IF(OR(AND(IF(AZ32,1,0),IF(BB27,1,0)),AND(NOT(IF(AZ32,1,0)), OR(AND(IF(BD29,1,0),NOT(IF(BB27,1,0)),NOT(IF(BA27,1,0))),AND(NOT(IF(BD29,1,0)),IF(BB27,1,0),NOT(IF(BA27,1,0))),AND(NOT(IF(BD29,1,0)),NOT(IF(BB27,1,0)),IF(BA27,1,0)),AND(IF(BD29,1,0),IF(BB27,1,0),IF(BA27,1,0))) )),1,0)</f>
        <v>0</v>
      </c>
      <c r="BC33" s="32"/>
    </row>
    <row r="34" spans="4:74" x14ac:dyDescent="0.2">
      <c r="T34" s="1"/>
      <c r="U34" s="32"/>
      <c r="V34" s="19"/>
      <c r="W34" s="32"/>
      <c r="Y34" s="51"/>
      <c r="Z34" s="51"/>
      <c r="AA34" s="51"/>
      <c r="AB34" s="1"/>
      <c r="AC34" s="32"/>
      <c r="AD34" s="19"/>
      <c r="AE34" s="32"/>
      <c r="AG34" s="51"/>
      <c r="AH34" s="51"/>
      <c r="AI34" s="51"/>
      <c r="AJ34" s="1"/>
      <c r="AK34" s="32"/>
      <c r="AL34" s="19"/>
      <c r="AM34" s="32"/>
      <c r="AO34" s="51"/>
      <c r="AP34" s="51"/>
      <c r="AQ34" s="51"/>
      <c r="AR34" s="1"/>
      <c r="AS34" s="32"/>
      <c r="AT34" s="19"/>
      <c r="AU34" s="32"/>
      <c r="AW34" s="51"/>
      <c r="AX34" s="51"/>
      <c r="AY34" s="51"/>
      <c r="AZ34" s="1"/>
      <c r="BA34" s="32"/>
      <c r="BB34" s="19"/>
      <c r="BC34" s="32"/>
    </row>
    <row r="35" spans="4:74" x14ac:dyDescent="0.2">
      <c r="T35" s="51"/>
      <c r="U35" s="51"/>
      <c r="V35" s="26"/>
      <c r="W35" s="51"/>
      <c r="X35" s="51"/>
      <c r="Y35" s="51"/>
      <c r="Z35" s="51"/>
      <c r="AA35" s="51"/>
      <c r="AB35" s="51"/>
      <c r="AC35" s="27">
        <v>0</v>
      </c>
      <c r="AD35" s="26"/>
      <c r="AE35" s="51"/>
      <c r="AF35" s="51"/>
      <c r="AG35" s="51"/>
      <c r="AH35" s="51"/>
      <c r="AI35" s="51"/>
      <c r="AJ35" s="51"/>
      <c r="AK35" s="51"/>
      <c r="AL35" s="26"/>
      <c r="AM35" s="51"/>
      <c r="AN35" s="51"/>
      <c r="AO35" s="51"/>
      <c r="AP35" s="51"/>
      <c r="AQ35" s="51"/>
      <c r="AR35" s="51"/>
      <c r="AS35" s="51"/>
      <c r="AT35" s="26"/>
      <c r="AU35" s="51"/>
      <c r="AV35" s="51"/>
      <c r="AW35" s="51"/>
      <c r="AX35" s="51"/>
      <c r="AY35" s="51"/>
      <c r="AZ35" s="51"/>
      <c r="BA35" s="51"/>
      <c r="BB35" s="26"/>
      <c r="BC35" s="51"/>
      <c r="BD35" s="51"/>
      <c r="BI35" s="27">
        <v>0</v>
      </c>
      <c r="BQ35" s="27">
        <v>1</v>
      </c>
    </row>
    <row r="36" spans="4:74" x14ac:dyDescent="0.2">
      <c r="S36" s="1" t="s">
        <v>16</v>
      </c>
      <c r="T36" s="2">
        <v>1</v>
      </c>
      <c r="U36" s="1"/>
      <c r="AC36" t="s">
        <v>27</v>
      </c>
      <c r="AD36" t="s">
        <v>22</v>
      </c>
      <c r="AK36" t="s">
        <v>27</v>
      </c>
      <c r="AL36" t="s">
        <v>22</v>
      </c>
      <c r="AS36" t="s">
        <v>27</v>
      </c>
      <c r="AT36" t="s">
        <v>22</v>
      </c>
      <c r="BA36" t="s">
        <v>27</v>
      </c>
      <c r="BB36" t="s">
        <v>22</v>
      </c>
      <c r="BI36" t="s">
        <v>27</v>
      </c>
      <c r="BJ36" t="s">
        <v>22</v>
      </c>
      <c r="BQ36" t="s">
        <v>27</v>
      </c>
      <c r="BR36" t="s">
        <v>22</v>
      </c>
    </row>
    <row r="37" spans="4:74" ht="13.5" thickBot="1" x14ac:dyDescent="0.25">
      <c r="S37" s="23"/>
      <c r="T37" s="24" t="s">
        <v>129</v>
      </c>
      <c r="U37" s="25"/>
      <c r="AC37" s="73">
        <v>0</v>
      </c>
      <c r="AD37" s="73">
        <v>0</v>
      </c>
      <c r="AG37" s="51"/>
      <c r="AH37" s="51"/>
      <c r="AI37" s="51"/>
      <c r="AK37" s="73">
        <v>0</v>
      </c>
      <c r="AL37" s="73">
        <v>0</v>
      </c>
      <c r="AO37" s="51"/>
      <c r="AP37" s="51"/>
      <c r="AQ37" s="51"/>
      <c r="AS37" s="73">
        <v>0</v>
      </c>
      <c r="AT37" s="73">
        <v>0</v>
      </c>
      <c r="AW37" s="51"/>
      <c r="AX37" s="51"/>
      <c r="AY37" s="51"/>
      <c r="BA37" s="73">
        <v>0</v>
      </c>
      <c r="BB37" s="73">
        <v>0</v>
      </c>
      <c r="BE37" s="51"/>
      <c r="BF37" s="51"/>
      <c r="BG37" s="51"/>
      <c r="BI37" s="73">
        <v>0</v>
      </c>
      <c r="BJ37" s="73">
        <v>0</v>
      </c>
      <c r="BM37" s="51"/>
      <c r="BN37" s="51"/>
      <c r="BO37" s="51"/>
      <c r="BQ37" s="73">
        <v>0</v>
      </c>
      <c r="BR37" s="73">
        <v>0</v>
      </c>
    </row>
    <row r="38" spans="4:74" x14ac:dyDescent="0.2">
      <c r="S38" s="1" t="s">
        <v>15</v>
      </c>
      <c r="T38" s="18">
        <f>IF(NOT(IF(T36,1,0)),1,0)</f>
        <v>0</v>
      </c>
      <c r="U38" s="1"/>
      <c r="AB38" t="s">
        <v>117</v>
      </c>
      <c r="AC38" s="74"/>
      <c r="AD38" s="75"/>
      <c r="AE38" s="76"/>
      <c r="AF38" t="s">
        <v>116</v>
      </c>
      <c r="AG38" s="51"/>
      <c r="AH38" s="51"/>
      <c r="AI38" s="51"/>
      <c r="AJ38" t="s">
        <v>117</v>
      </c>
      <c r="AK38" s="74"/>
      <c r="AL38" s="75"/>
      <c r="AM38" s="76"/>
      <c r="AN38" t="s">
        <v>116</v>
      </c>
      <c r="AO38" s="51"/>
      <c r="AP38" s="51"/>
      <c r="AQ38" s="51"/>
      <c r="AR38" t="s">
        <v>117</v>
      </c>
      <c r="AS38" s="74"/>
      <c r="AT38" s="75"/>
      <c r="AU38" s="76"/>
      <c r="AV38" t="s">
        <v>116</v>
      </c>
      <c r="AW38" s="51"/>
      <c r="AX38" s="51"/>
      <c r="AY38" s="51"/>
      <c r="AZ38" t="s">
        <v>117</v>
      </c>
      <c r="BA38" s="74"/>
      <c r="BB38" s="75"/>
      <c r="BC38" s="76"/>
      <c r="BD38" t="s">
        <v>116</v>
      </c>
      <c r="BE38" s="51"/>
      <c r="BF38" s="51"/>
      <c r="BG38" s="51"/>
      <c r="BH38" t="s">
        <v>117</v>
      </c>
      <c r="BI38" s="74"/>
      <c r="BJ38" s="75"/>
      <c r="BK38" s="76"/>
      <c r="BL38" t="s">
        <v>116</v>
      </c>
      <c r="BM38" s="51"/>
      <c r="BN38" s="51"/>
      <c r="BO38" s="51"/>
      <c r="BP38" t="s">
        <v>117</v>
      </c>
      <c r="BQ38" s="74"/>
      <c r="BR38" s="75"/>
      <c r="BS38" s="76"/>
      <c r="BT38" t="s">
        <v>116</v>
      </c>
    </row>
    <row r="39" spans="4:74" x14ac:dyDescent="0.2">
      <c r="AB39" s="18">
        <f>IF(OR(AND(NOT(IF(AD37,1,0)),(IF(AC37,1,0))),AND(NOT( OR(AND(IF(AD37,1,0),NOT(IF(AC37,1,0))), AND(NOT(IF(AD37,1,0)),IF(AC37,1,0))) ),(IF(AF39,1,0)))),1,0)</f>
        <v>0</v>
      </c>
      <c r="AC39" s="77"/>
      <c r="AD39" s="13" t="s">
        <v>128</v>
      </c>
      <c r="AE39" s="78"/>
      <c r="AF39" s="73">
        <v>0</v>
      </c>
      <c r="AG39" s="51"/>
      <c r="AH39" s="51"/>
      <c r="AI39" s="51"/>
      <c r="AJ39" s="18">
        <f>IF(OR(AND(NOT(IF(AL37,1,0)),(IF(AK37,1,0))),AND(NOT( OR(AND(IF(AL37,1,0),NOT(IF(AK37,1,0))), AND(NOT(IF(AL37,1,0)),IF(AK37,1,0))) ),(IF(AN39,1,0)))),1,0)</f>
        <v>0</v>
      </c>
      <c r="AK39" s="77"/>
      <c r="AL39" s="13" t="s">
        <v>128</v>
      </c>
      <c r="AM39" s="78"/>
      <c r="AN39" s="73">
        <v>0</v>
      </c>
      <c r="AO39" s="51"/>
      <c r="AP39" s="51"/>
      <c r="AQ39" s="51"/>
      <c r="AR39" s="18">
        <f>IF(OR(AND(NOT(IF(AT37,1,0)),(IF(AS37,1,0))),AND(NOT( OR(AND(IF(AT37,1,0),NOT(IF(AS37,1,0))), AND(NOT(IF(AT37,1,0)),IF(AS37,1,0))) ),(IF(AV39,1,0)))),1,0)</f>
        <v>0</v>
      </c>
      <c r="AS39" s="77"/>
      <c r="AT39" s="13" t="s">
        <v>128</v>
      </c>
      <c r="AU39" s="78"/>
      <c r="AV39" s="73">
        <v>0</v>
      </c>
      <c r="AW39" s="51"/>
      <c r="AX39" s="51"/>
      <c r="AY39" s="51"/>
      <c r="AZ39" s="18">
        <f>IF(OR(AND(NOT(IF(BB37,1,0)),(IF(BA37,1,0))),AND(NOT( OR(AND(IF(BB37,1,0),NOT(IF(BA37,1,0))), AND(NOT(IF(BB37,1,0)),IF(BA37,1,0))) ),(IF(BD39,1,0)))),1,0)</f>
        <v>0</v>
      </c>
      <c r="BA39" s="77"/>
      <c r="BB39" s="13" t="s">
        <v>128</v>
      </c>
      <c r="BC39" s="78"/>
      <c r="BD39" s="73">
        <v>0</v>
      </c>
      <c r="BE39" s="51"/>
      <c r="BF39" s="51"/>
      <c r="BG39" s="51"/>
      <c r="BH39" s="18">
        <f>IF(OR(AND(NOT(IF(BJ37,1,0)),(IF(BI37,1,0))),AND(NOT( OR(AND(IF(BJ37,1,0),NOT(IF(BI37,1,0))), AND(NOT(IF(BJ37,1,0)),IF(BI37,1,0))) ),(IF(BL39,1,0)))),1,0)</f>
        <v>0</v>
      </c>
      <c r="BI39" s="77"/>
      <c r="BJ39" s="13" t="s">
        <v>128</v>
      </c>
      <c r="BK39" s="78"/>
      <c r="BL39" s="73">
        <v>0</v>
      </c>
      <c r="BM39" s="51"/>
      <c r="BN39" s="51"/>
      <c r="BO39" s="51"/>
      <c r="BP39" s="18">
        <f>IF(OR(AND(NOT(IF(BR37,1,0)),(IF(BQ37,1,0))),AND(NOT( OR(AND(IF(BR37,1,0),NOT(IF(BQ37,1,0))), AND(NOT(IF(BR37,1,0)),IF(BQ37,1,0))) ),(IF(BT39,1,0)))),1,0)</f>
        <v>0</v>
      </c>
      <c r="BQ39" s="77"/>
      <c r="BR39" s="13" t="s">
        <v>128</v>
      </c>
      <c r="BS39" s="78"/>
      <c r="BT39" s="73">
        <v>0</v>
      </c>
      <c r="BV39" s="27">
        <v>0</v>
      </c>
    </row>
    <row r="40" spans="4:74" x14ac:dyDescent="0.2">
      <c r="AC40" s="77"/>
      <c r="AD40" s="13"/>
      <c r="AE40" s="78"/>
      <c r="AF40" s="1"/>
      <c r="AG40" s="51"/>
      <c r="AH40" s="51"/>
      <c r="AI40" s="51"/>
      <c r="AK40" s="77"/>
      <c r="AL40" s="13"/>
      <c r="AM40" s="78"/>
      <c r="AN40" s="1"/>
      <c r="AO40" s="51"/>
      <c r="AP40" s="51"/>
      <c r="AQ40" s="51"/>
      <c r="AS40" s="77"/>
      <c r="AT40" s="13"/>
      <c r="AU40" s="78"/>
      <c r="AV40" s="1"/>
      <c r="AW40" s="51"/>
      <c r="AX40" s="51"/>
      <c r="AY40" s="51"/>
      <c r="BA40" s="77"/>
      <c r="BB40" s="13"/>
      <c r="BC40" s="78"/>
      <c r="BD40" s="1"/>
      <c r="BE40" s="51"/>
      <c r="BF40" s="51"/>
      <c r="BG40" s="51"/>
      <c r="BI40" s="77"/>
      <c r="BJ40" s="13"/>
      <c r="BK40" s="78"/>
      <c r="BL40" s="1"/>
      <c r="BM40" s="51"/>
      <c r="BN40" s="51"/>
      <c r="BO40" s="51"/>
      <c r="BQ40" s="77"/>
      <c r="BR40" s="13"/>
      <c r="BS40" s="78"/>
      <c r="BT40" s="1"/>
      <c r="BV40" s="85"/>
    </row>
    <row r="41" spans="4:74" x14ac:dyDescent="0.2">
      <c r="AB41" t="s">
        <v>21</v>
      </c>
      <c r="AC41" s="77"/>
      <c r="AD41" s="84">
        <f>IF(OR(AND(IF(AF39,1,0),NOT(IF(AD37,1,0)),NOT(IF(AC37,1,0))),AND(NOT(IF(AF39,1,0)),IF(AD37,1,0),NOT(IF(AC37,1,0))),AND(NOT(IF(AF39,1,0)),NOT(IF(AD37,1,0)),IF(AC37,1,0)),AND(IF(AF39,1,0),IF(AD37,1,0),IF(AC37,1,0))),1,0)</f>
        <v>0</v>
      </c>
      <c r="AE41" s="78"/>
      <c r="AG41" s="51"/>
      <c r="AH41" s="51"/>
      <c r="AI41" s="51"/>
      <c r="AJ41" t="s">
        <v>21</v>
      </c>
      <c r="AK41" s="77"/>
      <c r="AL41" s="84">
        <f>IF(OR(AND(IF(AN39,1,0),NOT(IF(AL37,1,0)),NOT(IF(AK37,1,0))),AND(NOT(IF(AN39,1,0)),IF(AL37,1,0),NOT(IF(AK37,1,0))),AND(NOT(IF(AN39,1,0)),NOT(IF(AL37,1,0)),IF(AK37,1,0)),AND(IF(AN39,1,0),IF(AL37,1,0),IF(AK37,1,0))),1,0)</f>
        <v>0</v>
      </c>
      <c r="AM41" s="78"/>
      <c r="AO41" s="51"/>
      <c r="AP41" s="51"/>
      <c r="AQ41" s="51"/>
      <c r="AR41" t="s">
        <v>21</v>
      </c>
      <c r="AS41" s="77"/>
      <c r="AT41" s="84">
        <f>IF(OR(AND(IF(AV39,1,0),NOT(IF(AT37,1,0)),NOT(IF(AS37,1,0))),AND(NOT(IF(AV39,1,0)),IF(AT37,1,0),NOT(IF(AS37,1,0))),AND(NOT(IF(AV39,1,0)),NOT(IF(AT37,1,0)),IF(AS37,1,0)),AND(IF(AV39,1,0),IF(AT37,1,0),IF(AS37,1,0))),1,0)</f>
        <v>0</v>
      </c>
      <c r="AU41" s="78"/>
      <c r="AW41" s="51"/>
      <c r="AX41" s="51"/>
      <c r="AY41" s="51"/>
      <c r="AZ41" t="s">
        <v>21</v>
      </c>
      <c r="BA41" s="77"/>
      <c r="BB41" s="84">
        <f>IF(OR(AND(IF(BD39,1,0),NOT(IF(BB37,1,0)),NOT(IF(BA37,1,0))),AND(NOT(IF(BD39,1,0)),IF(BB37,1,0),NOT(IF(BA37,1,0))),AND(NOT(IF(BD39,1,0)),NOT(IF(BB37,1,0)),IF(BA37,1,0)),AND(IF(BD39,1,0),IF(BB37,1,0),IF(BA37,1,0))),1,0)</f>
        <v>0</v>
      </c>
      <c r="BC41" s="78"/>
      <c r="BE41" s="51"/>
      <c r="BF41" s="51"/>
      <c r="BG41" s="51"/>
      <c r="BH41" t="s">
        <v>21</v>
      </c>
      <c r="BI41" s="77"/>
      <c r="BJ41" s="84">
        <f>IF(OR(AND(IF(BL39,1,0),NOT(IF(BJ37,1,0)),NOT(IF(BI37,1,0))),AND(NOT(IF(BL39,1,0)),IF(BJ37,1,0),NOT(IF(BI37,1,0))),AND(NOT(IF(BL39,1,0)),NOT(IF(BJ37,1,0)),IF(BI37,1,0)),AND(IF(BL39,1,0),IF(BJ37,1,0),IF(BI37,1,0))),1,0)</f>
        <v>0</v>
      </c>
      <c r="BK41" s="78"/>
      <c r="BM41" s="51"/>
      <c r="BN41" s="51"/>
      <c r="BO41" s="51"/>
      <c r="BP41" t="s">
        <v>21</v>
      </c>
      <c r="BQ41" s="77"/>
      <c r="BR41" s="84">
        <f>IF(OR(AND(IF(BT39,1,0),NOT(IF(BR37,1,0)),NOT(IF(BQ37,1,0))),AND(NOT(IF(BT39,1,0)),IF(BR37,1,0),NOT(IF(BQ37,1,0))),AND(NOT(IF(BT39,1,0)),NOT(IF(BR37,1,0)),IF(BQ37,1,0)),AND(IF(BT39,1,0),IF(BR37,1,0),IF(BQ37,1,0))),1,0)</f>
        <v>0</v>
      </c>
      <c r="BS41" s="78"/>
    </row>
    <row r="42" spans="4:74" ht="13.5" thickBot="1" x14ac:dyDescent="0.25">
      <c r="AB42" s="73">
        <v>0</v>
      </c>
      <c r="AC42" s="79"/>
      <c r="AD42" s="83" t="s">
        <v>9</v>
      </c>
      <c r="AE42" s="81"/>
      <c r="AG42" s="51"/>
      <c r="AH42" s="51"/>
      <c r="AI42" s="51"/>
      <c r="AJ42" s="73">
        <v>0</v>
      </c>
      <c r="AK42" s="79"/>
      <c r="AL42" s="83" t="s">
        <v>9</v>
      </c>
      <c r="AM42" s="81"/>
      <c r="AO42" s="51"/>
      <c r="AP42" s="51"/>
      <c r="AQ42" s="51"/>
      <c r="AR42" s="73">
        <v>0</v>
      </c>
      <c r="AS42" s="79"/>
      <c r="AT42" s="83" t="s">
        <v>9</v>
      </c>
      <c r="AU42" s="81"/>
      <c r="AW42" s="51"/>
      <c r="AX42" s="51"/>
      <c r="AY42" s="51"/>
      <c r="AZ42" s="73">
        <v>0</v>
      </c>
      <c r="BA42" s="79"/>
      <c r="BB42" s="83" t="s">
        <v>9</v>
      </c>
      <c r="BC42" s="81"/>
      <c r="BE42" s="51"/>
      <c r="BF42" s="51"/>
      <c r="BG42" s="51"/>
      <c r="BH42" s="73">
        <v>0</v>
      </c>
      <c r="BI42" s="79"/>
      <c r="BJ42" s="83" t="s">
        <v>9</v>
      </c>
      <c r="BK42" s="81"/>
      <c r="BM42" s="51"/>
      <c r="BN42" s="51"/>
      <c r="BO42" s="51"/>
      <c r="BP42" s="73">
        <v>0</v>
      </c>
      <c r="BQ42" s="79"/>
      <c r="BR42" s="83" t="s">
        <v>9</v>
      </c>
      <c r="BS42" s="81"/>
    </row>
    <row r="43" spans="4:74" x14ac:dyDescent="0.2">
      <c r="AB43" s="1"/>
      <c r="AC43" s="32"/>
      <c r="AD43" s="82">
        <f>IF(OR(AND(IF(AB42,1,0),IF(AD37,1,0)),AND(NOT(IF(AB42,1,0)), OR(AND(IF(AF39,1,0),NOT(IF(AD37,1,0)),NOT(IF(AC37,1,0))),AND(NOT(IF(AF39,1,0)),IF(AD37,1,0),NOT(IF(AC37,1,0))),AND(NOT(IF(AF39,1,0)),NOT(IF(AD37,1,0)),IF(AC37,1,0)),AND(IF(AF39,1,0),IF(AD37,1,0),IF(AC37,1,0))) )),1,0)</f>
        <v>0</v>
      </c>
      <c r="AE43" s="32"/>
      <c r="AG43" s="51"/>
      <c r="AH43" s="51"/>
      <c r="AI43" s="51"/>
      <c r="AJ43" s="1"/>
      <c r="AK43" s="32"/>
      <c r="AL43" s="82">
        <f>IF(OR(AND(IF(AJ42,1,0),IF(AL37,1,0)),AND(NOT(IF(AJ42,1,0)), OR(AND(IF(AN39,1,0),NOT(IF(AL37,1,0)),NOT(IF(AK37,1,0))),AND(NOT(IF(AN39,1,0)),IF(AL37,1,0),NOT(IF(AK37,1,0))),AND(NOT(IF(AN39,1,0)),NOT(IF(AL37,1,0)),IF(AK37,1,0)),AND(IF(AN39,1,0),IF(AL37,1,0),IF(AK37,1,0))) )),1,0)</f>
        <v>0</v>
      </c>
      <c r="AM43" s="32"/>
      <c r="AO43" s="51"/>
      <c r="AP43" s="51"/>
      <c r="AQ43" s="51"/>
      <c r="AR43" s="1"/>
      <c r="AS43" s="32"/>
      <c r="AT43" s="82">
        <f>IF(OR(AND(IF(AR42,1,0),IF(AT37,1,0)),AND(NOT(IF(AR42,1,0)), OR(AND(IF(AV39,1,0),NOT(IF(AT37,1,0)),NOT(IF(AS37,1,0))),AND(NOT(IF(AV39,1,0)),IF(AT37,1,0),NOT(IF(AS37,1,0))),AND(NOT(IF(AV39,1,0)),NOT(IF(AT37,1,0)),IF(AS37,1,0)),AND(IF(AV39,1,0),IF(AT37,1,0),IF(AS37,1,0))) )),1,0)</f>
        <v>0</v>
      </c>
      <c r="AU43" s="32"/>
      <c r="AW43" s="51"/>
      <c r="AX43" s="51"/>
      <c r="AY43" s="51"/>
      <c r="AZ43" s="1"/>
      <c r="BA43" s="32"/>
      <c r="BB43" s="82">
        <f>IF(OR(AND(IF(AZ42,1,0),IF(BB37,1,0)),AND(NOT(IF(AZ42,1,0)), OR(AND(IF(BD39,1,0),NOT(IF(BB37,1,0)),NOT(IF(BA37,1,0))),AND(NOT(IF(BD39,1,0)),IF(BB37,1,0),NOT(IF(BA37,1,0))),AND(NOT(IF(BD39,1,0)),NOT(IF(BB37,1,0)),IF(BA37,1,0)),AND(IF(BD39,1,0),IF(BB37,1,0),IF(BA37,1,0))) )),1,0)</f>
        <v>0</v>
      </c>
      <c r="BC43" s="32"/>
      <c r="BE43" s="51"/>
      <c r="BF43" s="51"/>
      <c r="BG43" s="51"/>
      <c r="BH43" s="1"/>
      <c r="BI43" s="32"/>
      <c r="BJ43" s="82">
        <f>IF(OR(AND(IF(BH42,1,0),IF(BJ37,1,0)),AND(NOT(IF(BH42,1,0)), OR(AND(IF(BL39,1,0),NOT(IF(BJ37,1,0)),NOT(IF(BI37,1,0))),AND(NOT(IF(BL39,1,0)),IF(BJ37,1,0),NOT(IF(BI37,1,0))),AND(NOT(IF(BL39,1,0)),NOT(IF(BJ37,1,0)),IF(BI37,1,0)),AND(IF(BL39,1,0),IF(BJ37,1,0),IF(BI37,1,0))) )),1,0)</f>
        <v>0</v>
      </c>
      <c r="BK43" s="32"/>
      <c r="BM43" s="51"/>
      <c r="BN43" s="51"/>
      <c r="BO43" s="51"/>
      <c r="BP43" s="1"/>
      <c r="BQ43" s="32"/>
      <c r="BR43" s="82">
        <f>IF(OR(AND(IF(BP42,1,0),IF(BR37,1,0)),AND(NOT(IF(BP42,1,0)), OR(AND(IF(BT39,1,0),NOT(IF(BR37,1,0)),NOT(IF(BQ37,1,0))),AND(NOT(IF(BT39,1,0)),IF(BR37,1,0),NOT(IF(BQ37,1,0))),AND(NOT(IF(BT39,1,0)),NOT(IF(BR37,1,0)),IF(BQ37,1,0)),AND(IF(BT39,1,0),IF(BR37,1,0),IF(BQ37,1,0))) )),1,0)</f>
        <v>0</v>
      </c>
      <c r="BS43" s="32"/>
    </row>
    <row r="45" spans="4:74" x14ac:dyDescent="0.2">
      <c r="AA45" s="1" t="s">
        <v>16</v>
      </c>
      <c r="AB45" s="2">
        <v>1</v>
      </c>
      <c r="AC45" s="1"/>
      <c r="AD45" s="19"/>
      <c r="AE45" s="51"/>
      <c r="AF45" s="51"/>
      <c r="AG45" s="51"/>
      <c r="AH45" s="51"/>
      <c r="AI45" s="51"/>
      <c r="AJ45" s="51"/>
      <c r="AK45" s="51"/>
      <c r="AL45" s="19"/>
      <c r="AM45" s="51"/>
      <c r="AN45" s="51"/>
      <c r="AO45" s="51"/>
      <c r="AP45" s="51"/>
      <c r="AQ45" s="51"/>
      <c r="AR45" s="51"/>
      <c r="AS45" s="51"/>
      <c r="AT45" s="19"/>
      <c r="AU45" s="51"/>
      <c r="AV45" s="51"/>
      <c r="AW45" s="51"/>
      <c r="AX45" s="51"/>
      <c r="AY45" s="51"/>
      <c r="AZ45" s="51"/>
      <c r="BA45" s="51"/>
      <c r="BB45" s="19"/>
    </row>
    <row r="46" spans="4:74" x14ac:dyDescent="0.2">
      <c r="AA46" s="23"/>
      <c r="AB46" s="24" t="s">
        <v>129</v>
      </c>
      <c r="AC46" s="25"/>
    </row>
    <row r="47" spans="4:74" x14ac:dyDescent="0.2">
      <c r="D47" s="52"/>
      <c r="E47" s="53"/>
      <c r="F47" s="53"/>
      <c r="G47" s="53"/>
      <c r="H47" s="53"/>
      <c r="I47" s="53"/>
      <c r="J47" s="53"/>
      <c r="K47" s="53"/>
      <c r="L47" s="52"/>
      <c r="M47" s="53"/>
      <c r="N47" s="53"/>
      <c r="O47" s="53"/>
      <c r="P47" s="53"/>
      <c r="Q47" s="53"/>
      <c r="R47" s="53"/>
      <c r="S47" s="53"/>
      <c r="T47" s="52"/>
      <c r="U47" s="1"/>
      <c r="V47" s="1"/>
      <c r="W47" s="1"/>
      <c r="X47" s="1"/>
      <c r="Y47" s="1"/>
      <c r="Z47" s="1"/>
      <c r="AA47" s="1" t="s">
        <v>15</v>
      </c>
      <c r="AB47" s="18">
        <f>IF(NOT(IF(AB45,1,0)),1,0)</f>
        <v>0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9" spans="1:70" x14ac:dyDescent="0.2">
      <c r="B49" t="s">
        <v>115</v>
      </c>
      <c r="AD49" s="18">
        <f>AD43</f>
        <v>0</v>
      </c>
      <c r="AL49" s="18">
        <f>AL43</f>
        <v>0</v>
      </c>
      <c r="AT49" s="18">
        <f>AT43</f>
        <v>0</v>
      </c>
      <c r="BB49" s="18">
        <f>BB43</f>
        <v>0</v>
      </c>
      <c r="BJ49" s="18">
        <f>BJ43</f>
        <v>0</v>
      </c>
      <c r="BR49" s="18">
        <f>BR43</f>
        <v>0</v>
      </c>
    </row>
    <row r="50" spans="1:70" x14ac:dyDescent="0.2">
      <c r="AE50" s="19"/>
    </row>
    <row r="51" spans="1:70" x14ac:dyDescent="0.2">
      <c r="A51" t="s">
        <v>114</v>
      </c>
      <c r="D51" s="18">
        <f>D18</f>
        <v>0</v>
      </c>
      <c r="L51" s="18">
        <f>L28</f>
        <v>0</v>
      </c>
      <c r="T51" s="18">
        <f>T38</f>
        <v>0</v>
      </c>
      <c r="AB51" s="18">
        <f>AB47</f>
        <v>0</v>
      </c>
    </row>
    <row r="75" spans="3:22" x14ac:dyDescent="0.2">
      <c r="D75" t="s">
        <v>32</v>
      </c>
      <c r="G75" s="21"/>
    </row>
    <row r="76" spans="3:22" x14ac:dyDescent="0.2">
      <c r="D76" s="43" t="s">
        <v>26</v>
      </c>
      <c r="E76" s="43" t="s">
        <v>1</v>
      </c>
      <c r="F76" s="43" t="s">
        <v>0</v>
      </c>
      <c r="G76" s="43" t="s">
        <v>24</v>
      </c>
      <c r="H76" s="43" t="s">
        <v>7</v>
      </c>
      <c r="O76" s="43" t="s">
        <v>21</v>
      </c>
      <c r="P76" s="43" t="s">
        <v>26</v>
      </c>
      <c r="Q76" s="43" t="s">
        <v>27</v>
      </c>
      <c r="R76" s="43" t="s">
        <v>22</v>
      </c>
      <c r="S76" s="43" t="s">
        <v>24</v>
      </c>
      <c r="T76" s="43" t="s">
        <v>121</v>
      </c>
      <c r="U76" s="43" t="s">
        <v>7</v>
      </c>
    </row>
    <row r="77" spans="3:22" x14ac:dyDescent="0.2">
      <c r="C77" s="1">
        <v>1</v>
      </c>
      <c r="D77" s="40">
        <v>0</v>
      </c>
      <c r="E77" s="40">
        <v>0</v>
      </c>
      <c r="F77" s="40">
        <v>0</v>
      </c>
      <c r="G77" s="3">
        <v>0</v>
      </c>
      <c r="H77" s="3">
        <v>0</v>
      </c>
      <c r="J77" s="46"/>
      <c r="N77" s="1">
        <v>1</v>
      </c>
      <c r="O77" s="41">
        <v>0</v>
      </c>
      <c r="P77" s="40">
        <v>0</v>
      </c>
      <c r="Q77" s="40">
        <v>0</v>
      </c>
      <c r="R77" s="40">
        <v>0</v>
      </c>
      <c r="S77" s="3">
        <v>0</v>
      </c>
      <c r="T77" s="3">
        <v>0</v>
      </c>
      <c r="U77" s="3">
        <v>0</v>
      </c>
      <c r="V77" s="1">
        <v>0</v>
      </c>
    </row>
    <row r="78" spans="3:22" x14ac:dyDescent="0.2">
      <c r="C78" s="1">
        <v>2</v>
      </c>
      <c r="D78" s="40">
        <v>1</v>
      </c>
      <c r="E78" s="40">
        <v>0</v>
      </c>
      <c r="F78" s="40">
        <v>0</v>
      </c>
      <c r="G78" s="3">
        <v>1</v>
      </c>
      <c r="H78" s="3">
        <v>1</v>
      </c>
      <c r="J78" s="21"/>
      <c r="N78" s="1">
        <v>2</v>
      </c>
      <c r="O78" s="41">
        <v>0</v>
      </c>
      <c r="P78" s="40">
        <v>1</v>
      </c>
      <c r="Q78" s="40">
        <v>0</v>
      </c>
      <c r="R78" s="40">
        <v>0</v>
      </c>
      <c r="S78" s="3">
        <v>1</v>
      </c>
      <c r="T78" s="3">
        <v>1</v>
      </c>
      <c r="U78" s="3">
        <v>1</v>
      </c>
      <c r="V78" s="1">
        <v>1</v>
      </c>
    </row>
    <row r="79" spans="3:22" x14ac:dyDescent="0.2">
      <c r="C79" s="1">
        <v>3</v>
      </c>
      <c r="D79" s="40">
        <v>0</v>
      </c>
      <c r="E79" s="40">
        <v>1</v>
      </c>
      <c r="F79" s="40">
        <v>0</v>
      </c>
      <c r="G79" s="3">
        <v>1</v>
      </c>
      <c r="H79" s="3">
        <v>1</v>
      </c>
      <c r="J79" s="21"/>
      <c r="N79" s="1">
        <v>3</v>
      </c>
      <c r="O79" s="41">
        <v>0</v>
      </c>
      <c r="P79" s="40">
        <v>0</v>
      </c>
      <c r="Q79" s="40">
        <v>1</v>
      </c>
      <c r="R79" s="40">
        <v>0</v>
      </c>
      <c r="S79" s="3">
        <v>1</v>
      </c>
      <c r="T79" s="3">
        <v>1</v>
      </c>
      <c r="U79" s="3">
        <v>1</v>
      </c>
      <c r="V79" s="1">
        <v>1</v>
      </c>
    </row>
    <row r="80" spans="3:22" x14ac:dyDescent="0.2">
      <c r="C80" s="1">
        <v>4</v>
      </c>
      <c r="D80" s="40">
        <v>1</v>
      </c>
      <c r="E80" s="40">
        <v>1</v>
      </c>
      <c r="F80" s="40">
        <v>0</v>
      </c>
      <c r="G80" s="3">
        <v>1</v>
      </c>
      <c r="H80" s="3">
        <v>0</v>
      </c>
      <c r="J80" s="21"/>
      <c r="N80" s="1">
        <v>4</v>
      </c>
      <c r="O80" s="41">
        <v>0</v>
      </c>
      <c r="P80" s="40">
        <v>1</v>
      </c>
      <c r="Q80" s="40">
        <v>1</v>
      </c>
      <c r="R80" s="40">
        <v>0</v>
      </c>
      <c r="S80" s="3">
        <v>1</v>
      </c>
      <c r="T80" s="3">
        <v>0</v>
      </c>
      <c r="U80" s="3">
        <v>0</v>
      </c>
      <c r="V80" s="1">
        <v>2</v>
      </c>
    </row>
    <row r="81" spans="3:22" x14ac:dyDescent="0.2">
      <c r="C81" s="1">
        <v>5</v>
      </c>
      <c r="D81" s="40">
        <v>0</v>
      </c>
      <c r="E81" s="40">
        <v>0</v>
      </c>
      <c r="F81" s="40">
        <v>1</v>
      </c>
      <c r="G81" s="3">
        <v>0</v>
      </c>
      <c r="H81" s="3">
        <v>1</v>
      </c>
      <c r="J81" s="21"/>
      <c r="N81" s="1">
        <v>5</v>
      </c>
      <c r="O81" s="41">
        <v>0</v>
      </c>
      <c r="P81" s="40">
        <v>0</v>
      </c>
      <c r="Q81" s="40">
        <v>0</v>
      </c>
      <c r="R81" s="40">
        <v>1</v>
      </c>
      <c r="S81" s="3">
        <v>0</v>
      </c>
      <c r="T81" s="3">
        <v>1</v>
      </c>
      <c r="U81" s="3">
        <v>1</v>
      </c>
      <c r="V81" s="1">
        <v>1</v>
      </c>
    </row>
    <row r="82" spans="3:22" x14ac:dyDescent="0.2">
      <c r="C82" s="1">
        <v>6</v>
      </c>
      <c r="D82" s="40">
        <v>1</v>
      </c>
      <c r="E82" s="40">
        <v>0</v>
      </c>
      <c r="F82" s="40">
        <v>1</v>
      </c>
      <c r="G82" s="3">
        <v>0</v>
      </c>
      <c r="H82" s="3">
        <v>0</v>
      </c>
      <c r="J82" s="21"/>
      <c r="N82" s="1">
        <v>6</v>
      </c>
      <c r="O82" s="41">
        <v>0</v>
      </c>
      <c r="P82" s="40">
        <v>1</v>
      </c>
      <c r="Q82" s="40">
        <v>0</v>
      </c>
      <c r="R82" s="40">
        <v>1</v>
      </c>
      <c r="S82" s="3">
        <v>0</v>
      </c>
      <c r="T82" s="3">
        <v>0</v>
      </c>
      <c r="U82" s="3">
        <v>0</v>
      </c>
      <c r="V82" s="1">
        <v>2</v>
      </c>
    </row>
    <row r="83" spans="3:22" x14ac:dyDescent="0.2">
      <c r="C83" s="1">
        <v>7</v>
      </c>
      <c r="D83" s="40">
        <v>0</v>
      </c>
      <c r="E83" s="40">
        <v>1</v>
      </c>
      <c r="F83" s="40">
        <v>1</v>
      </c>
      <c r="G83" s="3">
        <v>0</v>
      </c>
      <c r="H83" s="3">
        <v>0</v>
      </c>
      <c r="J83" s="21"/>
      <c r="N83" s="1">
        <v>7</v>
      </c>
      <c r="O83" s="41">
        <v>0</v>
      </c>
      <c r="P83" s="40">
        <v>0</v>
      </c>
      <c r="Q83" s="40">
        <v>1</v>
      </c>
      <c r="R83" s="40">
        <v>1</v>
      </c>
      <c r="S83" s="3">
        <v>0</v>
      </c>
      <c r="T83" s="3">
        <v>0</v>
      </c>
      <c r="U83" s="3">
        <v>0</v>
      </c>
      <c r="V83" s="1">
        <v>2</v>
      </c>
    </row>
    <row r="84" spans="3:22" x14ac:dyDescent="0.2">
      <c r="C84" s="1">
        <v>8</v>
      </c>
      <c r="D84" s="40">
        <v>1</v>
      </c>
      <c r="E84" s="40">
        <v>1</v>
      </c>
      <c r="F84" s="40">
        <v>1</v>
      </c>
      <c r="G84" s="3">
        <v>1</v>
      </c>
      <c r="H84" s="3">
        <v>1</v>
      </c>
      <c r="J84" s="21"/>
      <c r="N84" s="1">
        <v>8</v>
      </c>
      <c r="O84" s="41">
        <v>0</v>
      </c>
      <c r="P84" s="40">
        <v>1</v>
      </c>
      <c r="Q84" s="40">
        <v>1</v>
      </c>
      <c r="R84" s="40">
        <v>1</v>
      </c>
      <c r="S84" s="3">
        <v>1</v>
      </c>
      <c r="T84" s="3">
        <v>1</v>
      </c>
      <c r="U84" s="3">
        <v>1</v>
      </c>
      <c r="V84" s="1">
        <v>3</v>
      </c>
    </row>
    <row r="85" spans="3:22" x14ac:dyDescent="0.2">
      <c r="D85" s="72"/>
      <c r="E85" s="72"/>
      <c r="F85" s="72"/>
      <c r="G85" s="50"/>
      <c r="H85" s="50"/>
      <c r="J85" s="21"/>
      <c r="N85" s="1" t="s">
        <v>119</v>
      </c>
      <c r="O85" s="41">
        <v>1</v>
      </c>
      <c r="P85" s="40">
        <v>0</v>
      </c>
      <c r="Q85" s="40">
        <v>0</v>
      </c>
      <c r="R85" s="40">
        <v>0</v>
      </c>
      <c r="S85" s="3">
        <v>0</v>
      </c>
      <c r="T85" s="3">
        <v>0</v>
      </c>
      <c r="U85" s="3">
        <v>0</v>
      </c>
      <c r="V85" s="1">
        <v>0</v>
      </c>
    </row>
    <row r="86" spans="3:22" x14ac:dyDescent="0.2">
      <c r="N86" s="1" t="s">
        <v>120</v>
      </c>
      <c r="O86" s="41">
        <v>1</v>
      </c>
      <c r="P86" s="40">
        <v>1</v>
      </c>
      <c r="Q86" s="40">
        <v>0</v>
      </c>
      <c r="R86" s="40">
        <v>0</v>
      </c>
      <c r="S86" s="3">
        <v>1</v>
      </c>
      <c r="T86" s="3">
        <v>1</v>
      </c>
      <c r="U86" s="3">
        <v>0</v>
      </c>
      <c r="V86" s="1">
        <v>1</v>
      </c>
    </row>
    <row r="87" spans="3:22" x14ac:dyDescent="0.2">
      <c r="N87" s="1" t="s">
        <v>122</v>
      </c>
      <c r="O87" s="41">
        <v>1</v>
      </c>
      <c r="P87" s="40">
        <v>0</v>
      </c>
      <c r="Q87" s="40">
        <v>1</v>
      </c>
      <c r="R87" s="40">
        <v>0</v>
      </c>
      <c r="S87" s="3">
        <v>1</v>
      </c>
      <c r="T87" s="3">
        <v>1</v>
      </c>
      <c r="U87" s="3">
        <v>0</v>
      </c>
      <c r="V87" s="1">
        <v>1</v>
      </c>
    </row>
    <row r="88" spans="3:22" x14ac:dyDescent="0.2">
      <c r="N88" s="1" t="s">
        <v>123</v>
      </c>
      <c r="O88" s="41">
        <v>1</v>
      </c>
      <c r="P88" s="40">
        <v>1</v>
      </c>
      <c r="Q88" s="40">
        <v>1</v>
      </c>
      <c r="R88" s="40">
        <v>0</v>
      </c>
      <c r="S88" s="3">
        <v>1</v>
      </c>
      <c r="T88" s="3">
        <v>0</v>
      </c>
      <c r="U88" s="3">
        <v>0</v>
      </c>
      <c r="V88" s="1">
        <v>2</v>
      </c>
    </row>
    <row r="89" spans="3:22" x14ac:dyDescent="0.2">
      <c r="N89" s="1" t="s">
        <v>124</v>
      </c>
      <c r="O89" s="41">
        <v>1</v>
      </c>
      <c r="P89" s="40">
        <v>0</v>
      </c>
      <c r="Q89" s="40">
        <v>0</v>
      </c>
      <c r="R89" s="40">
        <v>1</v>
      </c>
      <c r="S89" s="3">
        <v>0</v>
      </c>
      <c r="T89" s="3">
        <v>1</v>
      </c>
      <c r="U89" s="3">
        <v>1</v>
      </c>
      <c r="V89" s="1">
        <v>1</v>
      </c>
    </row>
    <row r="90" spans="3:22" x14ac:dyDescent="0.2">
      <c r="N90" s="1" t="s">
        <v>125</v>
      </c>
      <c r="O90" s="41">
        <v>1</v>
      </c>
      <c r="P90" s="40">
        <v>1</v>
      </c>
      <c r="Q90" s="40">
        <v>0</v>
      </c>
      <c r="R90" s="40">
        <v>1</v>
      </c>
      <c r="S90" s="3">
        <v>0</v>
      </c>
      <c r="T90" s="3">
        <v>0</v>
      </c>
      <c r="U90" s="3">
        <v>1</v>
      </c>
      <c r="V90" s="1">
        <v>2</v>
      </c>
    </row>
    <row r="91" spans="3:22" x14ac:dyDescent="0.2">
      <c r="N91" s="1" t="s">
        <v>126</v>
      </c>
      <c r="O91" s="41">
        <v>1</v>
      </c>
      <c r="P91" s="40">
        <v>0</v>
      </c>
      <c r="Q91" s="40">
        <v>1</v>
      </c>
      <c r="R91" s="40">
        <v>1</v>
      </c>
      <c r="S91" s="3">
        <v>0</v>
      </c>
      <c r="T91" s="3">
        <v>0</v>
      </c>
      <c r="U91" s="3">
        <v>1</v>
      </c>
      <c r="V91" s="1">
        <v>2</v>
      </c>
    </row>
    <row r="92" spans="3:22" x14ac:dyDescent="0.2">
      <c r="N92" s="1" t="s">
        <v>127</v>
      </c>
      <c r="O92" s="41">
        <v>1</v>
      </c>
      <c r="P92" s="40">
        <v>1</v>
      </c>
      <c r="Q92" s="40">
        <v>1</v>
      </c>
      <c r="R92" s="40">
        <v>1</v>
      </c>
      <c r="S92" s="3">
        <v>1</v>
      </c>
      <c r="T92" s="3">
        <v>1</v>
      </c>
      <c r="U92" s="3">
        <v>1</v>
      </c>
      <c r="V92" s="1">
        <v>3</v>
      </c>
    </row>
  </sheetData>
  <pageMargins left="0.7" right="0.7" top="0.75" bottom="0.75" header="0.3" footer="0.3"/>
  <pageSetup paperSize="8" scale="58" orientation="landscape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>
    <pageSetUpPr fitToPage="1"/>
  </sheetPr>
  <dimension ref="A1:BV83"/>
  <sheetViews>
    <sheetView zoomScale="35" zoomScaleNormal="35" workbookViewId="0">
      <selection activeCell="H29" sqref="H29"/>
    </sheetView>
  </sheetViews>
  <sheetFormatPr defaultRowHeight="12.75" x14ac:dyDescent="0.2"/>
  <cols>
    <col min="1" max="77" width="4.7109375" customWidth="1"/>
    <col min="78" max="84" width="4.85546875" customWidth="1"/>
  </cols>
  <sheetData>
    <row r="1" spans="1:72" x14ac:dyDescent="0.2">
      <c r="A1" t="s">
        <v>118</v>
      </c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</row>
    <row r="2" spans="1:72" x14ac:dyDescent="0.2"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1:72" x14ac:dyDescent="0.2">
      <c r="A3" s="1" t="s">
        <v>113</v>
      </c>
      <c r="B3" s="1"/>
      <c r="C3" s="1"/>
      <c r="D3" s="1"/>
      <c r="E3" s="1"/>
      <c r="F3" s="22"/>
      <c r="G3" s="1"/>
      <c r="H3" s="1"/>
      <c r="I3" s="1"/>
      <c r="J3" s="1"/>
      <c r="K3" s="1"/>
      <c r="L3" s="1"/>
      <c r="M3" s="1"/>
      <c r="N3" s="2">
        <v>1</v>
      </c>
      <c r="O3" s="1"/>
      <c r="P3" s="1"/>
      <c r="Q3" s="1"/>
      <c r="R3" s="1"/>
      <c r="S3" s="1"/>
      <c r="T3" s="1"/>
      <c r="U3" s="1"/>
      <c r="V3" s="2">
        <v>0</v>
      </c>
      <c r="W3" s="1"/>
      <c r="X3" s="1"/>
      <c r="Y3" s="1"/>
      <c r="Z3" s="1"/>
      <c r="AA3" s="1"/>
      <c r="AB3" s="1"/>
      <c r="AC3" s="1"/>
      <c r="AD3" s="2">
        <v>0</v>
      </c>
      <c r="AE3" s="1"/>
      <c r="AF3" s="1"/>
      <c r="AG3" s="1"/>
      <c r="AH3" s="1"/>
      <c r="AI3" s="1"/>
      <c r="AJ3" s="1"/>
      <c r="AK3" s="1"/>
      <c r="AL3" s="2">
        <v>1</v>
      </c>
      <c r="AM3" s="1"/>
      <c r="AN3" s="1"/>
      <c r="AO3" s="1"/>
      <c r="AP3" s="1"/>
      <c r="AQ3" s="1"/>
      <c r="AR3" s="1"/>
      <c r="AS3" s="1"/>
      <c r="AT3" s="2">
        <v>0</v>
      </c>
      <c r="AU3" s="1"/>
      <c r="AV3" s="1"/>
      <c r="AW3" s="1"/>
      <c r="AX3" s="1"/>
      <c r="AY3" s="1"/>
      <c r="AZ3" s="1"/>
      <c r="BA3" s="1"/>
      <c r="BB3" s="2">
        <v>0</v>
      </c>
      <c r="BC3" s="1"/>
      <c r="BD3" s="1"/>
      <c r="BE3" s="1"/>
      <c r="BF3" s="1"/>
      <c r="BG3" s="1"/>
      <c r="BH3" s="53"/>
      <c r="BI3" s="53"/>
      <c r="BJ3" s="22"/>
      <c r="BK3" s="70"/>
      <c r="BL3" s="70"/>
      <c r="BM3" s="70"/>
      <c r="BN3" s="70"/>
      <c r="BO3" s="70"/>
      <c r="BP3" s="70"/>
      <c r="BQ3" s="70"/>
      <c r="BR3" s="22"/>
      <c r="BS3" s="70"/>
    </row>
    <row r="4" spans="1:7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53"/>
      <c r="BI4" s="53"/>
      <c r="BJ4" s="53"/>
      <c r="BK4" s="70"/>
      <c r="BL4" s="70"/>
      <c r="BM4" s="70"/>
      <c r="BN4" s="70"/>
      <c r="BO4" s="70"/>
      <c r="BP4" s="70"/>
      <c r="BQ4" s="70"/>
      <c r="BR4" s="70"/>
      <c r="BS4" s="70"/>
    </row>
    <row r="5" spans="1:72" x14ac:dyDescent="0.2">
      <c r="A5" s="1"/>
      <c r="B5" s="1"/>
      <c r="C5" s="1"/>
      <c r="D5" s="1"/>
      <c r="E5" s="27">
        <v>0</v>
      </c>
      <c r="F5" s="27">
        <v>0</v>
      </c>
      <c r="G5" s="1"/>
      <c r="H5" s="1"/>
      <c r="I5" s="1"/>
      <c r="J5" s="1"/>
      <c r="K5" s="1"/>
      <c r="L5" s="1"/>
      <c r="M5" s="27">
        <v>0</v>
      </c>
      <c r="N5" s="1"/>
      <c r="O5" s="1"/>
      <c r="P5" s="1"/>
      <c r="Q5" s="1"/>
      <c r="R5" s="1"/>
      <c r="S5" s="1"/>
      <c r="T5" s="1"/>
      <c r="U5" s="27">
        <v>1</v>
      </c>
      <c r="V5" s="1"/>
      <c r="W5" s="1"/>
      <c r="X5" s="1"/>
      <c r="Y5" s="1"/>
      <c r="Z5" s="1"/>
      <c r="AA5" s="1"/>
      <c r="AB5" s="1"/>
      <c r="AC5" s="2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53"/>
      <c r="BI5" s="53"/>
      <c r="BJ5" s="53"/>
      <c r="BK5" s="70"/>
      <c r="BL5" s="70"/>
      <c r="BM5" s="70"/>
      <c r="BN5" s="70"/>
      <c r="BO5" s="70"/>
      <c r="BP5" s="70"/>
      <c r="BQ5" s="70"/>
      <c r="BR5" s="70"/>
      <c r="BS5" s="70"/>
    </row>
    <row r="6" spans="1:72" x14ac:dyDescent="0.2">
      <c r="E6" t="s">
        <v>27</v>
      </c>
      <c r="F6" t="s">
        <v>22</v>
      </c>
      <c r="M6" t="s">
        <v>27</v>
      </c>
      <c r="N6" t="s">
        <v>22</v>
      </c>
      <c r="U6" t="s">
        <v>27</v>
      </c>
      <c r="V6" t="s">
        <v>22</v>
      </c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</row>
    <row r="7" spans="1:72" ht="13.5" thickBot="1" x14ac:dyDescent="0.25">
      <c r="E7" s="73">
        <f>E5</f>
        <v>0</v>
      </c>
      <c r="F7" s="73">
        <f>F5</f>
        <v>0</v>
      </c>
      <c r="I7" s="51"/>
      <c r="J7" s="51"/>
      <c r="K7" s="51"/>
      <c r="M7" s="73">
        <f>M5</f>
        <v>0</v>
      </c>
      <c r="N7" s="73">
        <f>N3</f>
        <v>1</v>
      </c>
      <c r="Q7" s="51"/>
      <c r="R7" s="51"/>
      <c r="S7" s="51"/>
      <c r="U7" s="73">
        <f>U5</f>
        <v>1</v>
      </c>
      <c r="V7" s="73">
        <f>V3</f>
        <v>0</v>
      </c>
      <c r="Y7" s="51"/>
      <c r="AB7" s="70"/>
      <c r="AC7" s="22"/>
      <c r="AD7" s="22"/>
      <c r="AE7" s="70"/>
      <c r="AF7" s="70"/>
      <c r="AR7" s="51"/>
      <c r="AS7" s="20"/>
      <c r="AT7" s="20"/>
      <c r="AU7" s="51"/>
      <c r="AV7" s="51"/>
      <c r="AW7" s="51"/>
      <c r="AX7" s="51"/>
      <c r="AY7" s="51"/>
      <c r="AZ7" s="51"/>
      <c r="BA7" s="26"/>
      <c r="BB7" s="26"/>
      <c r="BC7" s="51"/>
      <c r="BD7" s="51"/>
      <c r="BH7" s="51"/>
      <c r="BI7" s="51"/>
      <c r="BJ7" s="51"/>
      <c r="BK7" s="51"/>
      <c r="BL7" s="51"/>
      <c r="BM7" s="70"/>
      <c r="BN7" s="70"/>
      <c r="BO7" s="70"/>
      <c r="BP7" s="70"/>
      <c r="BQ7" s="53"/>
      <c r="BR7" s="53"/>
      <c r="BS7" s="70"/>
      <c r="BT7" s="70"/>
    </row>
    <row r="8" spans="1:72" x14ac:dyDescent="0.2">
      <c r="D8" t="s">
        <v>117</v>
      </c>
      <c r="E8" s="74"/>
      <c r="F8" s="75"/>
      <c r="G8" s="76"/>
      <c r="H8" t="s">
        <v>116</v>
      </c>
      <c r="I8" s="51"/>
      <c r="J8" s="51"/>
      <c r="K8" s="51"/>
      <c r="L8" t="s">
        <v>117</v>
      </c>
      <c r="M8" s="74"/>
      <c r="N8" s="75"/>
      <c r="O8" s="76"/>
      <c r="P8" t="s">
        <v>116</v>
      </c>
      <c r="Q8" s="51"/>
      <c r="R8" s="51"/>
      <c r="S8" s="51"/>
      <c r="T8" t="s">
        <v>117</v>
      </c>
      <c r="U8" s="74"/>
      <c r="V8" s="75"/>
      <c r="W8" s="76"/>
      <c r="X8" t="s">
        <v>116</v>
      </c>
      <c r="Y8" s="51"/>
      <c r="AB8" s="70"/>
      <c r="AC8" s="53"/>
      <c r="AD8" s="53"/>
      <c r="AE8" s="70"/>
      <c r="AF8" s="70"/>
      <c r="AR8" s="51"/>
      <c r="AS8" s="26"/>
      <c r="AT8" s="26"/>
      <c r="AU8" s="51"/>
      <c r="AV8" s="51"/>
      <c r="AW8" s="51"/>
      <c r="AX8" s="51"/>
      <c r="AY8" s="51"/>
      <c r="AZ8" s="51"/>
      <c r="BA8" s="26"/>
      <c r="BB8" s="26"/>
      <c r="BC8" s="51"/>
      <c r="BD8" s="51"/>
      <c r="BH8" s="51"/>
      <c r="BI8" s="26"/>
      <c r="BJ8" s="26"/>
      <c r="BK8" s="51"/>
      <c r="BL8" s="51"/>
      <c r="BM8" s="70"/>
      <c r="BN8" s="70"/>
      <c r="BO8" s="70"/>
      <c r="BP8" s="70"/>
      <c r="BQ8" s="53"/>
      <c r="BR8" s="53"/>
      <c r="BS8" s="70"/>
      <c r="BT8" s="70"/>
    </row>
    <row r="9" spans="1:72" x14ac:dyDescent="0.2">
      <c r="D9" s="18">
        <f>IF(OR(AND(NOT(IF(F7,1,0)),(IF(E7,1,0))),AND(NOT( OR(AND(IF(F7,1,0),NOT(IF(E7,1,0))), AND(NOT(IF(F7,1,0)),IF(E7,1,0))) ),(IF(H9,1,0)))),1,0)</f>
        <v>0</v>
      </c>
      <c r="E9" s="77"/>
      <c r="F9" s="13" t="s">
        <v>128</v>
      </c>
      <c r="G9" s="78"/>
      <c r="H9" s="73">
        <f>L9</f>
        <v>0</v>
      </c>
      <c r="I9" s="51"/>
      <c r="J9" s="51"/>
      <c r="K9" s="51"/>
      <c r="L9" s="18">
        <f>IF(OR(AND(NOT(IF(N7,1,0)),(IF(M7,1,0))),AND(NOT( OR(AND(IF(N7,1,0),NOT(IF(M7,1,0))), AND(NOT(IF(N7,1,0)),IF(M7,1,0))) ),(IF(P9,1,0)))),1,0)</f>
        <v>0</v>
      </c>
      <c r="M9" s="77"/>
      <c r="N9" s="13" t="s">
        <v>128</v>
      </c>
      <c r="O9" s="78"/>
      <c r="P9" s="73">
        <f>T9</f>
        <v>1</v>
      </c>
      <c r="Q9" s="51"/>
      <c r="R9" s="51"/>
      <c r="S9" s="51"/>
      <c r="T9" s="18">
        <f>IF(OR(AND(NOT(IF(V7,1,0)),(IF(U7,1,0))),AND(NOT( OR(AND(IF(V7,1,0),NOT(IF(U7,1,0))), AND(NOT(IF(V7,1,0)),IF(U7,1,0))) ),(IF(X9,1,0)))),1,0)</f>
        <v>1</v>
      </c>
      <c r="U9" s="77"/>
      <c r="V9" s="13" t="s">
        <v>128</v>
      </c>
      <c r="W9" s="78"/>
      <c r="X9" s="73">
        <f>Z9</f>
        <v>0</v>
      </c>
      <c r="Y9" s="51"/>
      <c r="Z9" s="27">
        <v>0</v>
      </c>
      <c r="AB9" s="53"/>
      <c r="AC9" s="51"/>
      <c r="AD9" s="51"/>
      <c r="AE9" s="51"/>
      <c r="AF9" s="53"/>
      <c r="AR9" s="26"/>
      <c r="AS9" s="51"/>
      <c r="AT9" s="51"/>
      <c r="AU9" s="51"/>
      <c r="AV9" s="26"/>
      <c r="AW9" s="51"/>
      <c r="AX9" s="51"/>
      <c r="AY9" s="51"/>
      <c r="AZ9" s="51"/>
      <c r="BA9" s="51"/>
      <c r="BB9" s="51"/>
      <c r="BC9" s="51"/>
      <c r="BD9" s="51"/>
      <c r="BH9" s="51"/>
      <c r="BI9" s="51"/>
      <c r="BJ9" s="51"/>
      <c r="BK9" s="51"/>
      <c r="BL9" s="51"/>
      <c r="BM9" s="70"/>
      <c r="BN9" s="70"/>
      <c r="BO9" s="70"/>
      <c r="BP9" s="70"/>
      <c r="BQ9" s="70"/>
      <c r="BR9" s="70"/>
      <c r="BS9" s="70"/>
      <c r="BT9" s="70"/>
    </row>
    <row r="10" spans="1:72" x14ac:dyDescent="0.2">
      <c r="E10" s="77"/>
      <c r="F10" s="13"/>
      <c r="G10" s="78"/>
      <c r="H10" s="1"/>
      <c r="I10" s="51"/>
      <c r="J10" s="51"/>
      <c r="K10" s="51"/>
      <c r="M10" s="77"/>
      <c r="N10" s="13"/>
      <c r="O10" s="78"/>
      <c r="P10" s="1"/>
      <c r="Q10" s="51"/>
      <c r="R10" s="51"/>
      <c r="S10" s="51"/>
      <c r="U10" s="77"/>
      <c r="V10" s="13"/>
      <c r="W10" s="78"/>
      <c r="X10" s="1"/>
      <c r="Y10" s="51"/>
      <c r="Z10" s="85"/>
      <c r="AB10" s="52"/>
      <c r="AC10" s="51"/>
      <c r="AD10" s="51"/>
      <c r="AE10" s="51"/>
      <c r="AF10" s="22"/>
      <c r="AR10" s="19"/>
      <c r="AS10" s="51"/>
      <c r="AT10" s="51"/>
      <c r="AU10" s="51"/>
      <c r="AV10" s="20"/>
      <c r="AW10" s="51"/>
      <c r="AX10" s="51"/>
      <c r="AY10" s="51"/>
      <c r="AZ10" s="19"/>
      <c r="BA10" s="51"/>
      <c r="BB10" s="51"/>
      <c r="BC10" s="51"/>
      <c r="BD10" s="26"/>
      <c r="BH10" s="19"/>
      <c r="BI10" s="51"/>
      <c r="BJ10" s="26"/>
      <c r="BK10" s="51"/>
      <c r="BL10" s="26"/>
      <c r="BM10" s="70"/>
      <c r="BN10" s="70"/>
      <c r="BO10" s="70"/>
      <c r="BP10" s="52"/>
      <c r="BQ10" s="70"/>
      <c r="BR10" s="70"/>
      <c r="BS10" s="70"/>
      <c r="BT10" s="53"/>
    </row>
    <row r="11" spans="1:72" x14ac:dyDescent="0.2">
      <c r="D11" t="s">
        <v>21</v>
      </c>
      <c r="E11" s="77"/>
      <c r="F11" s="84">
        <f>IF(OR(AND(IF(H9,1,0),NOT(IF(F7,1,0)),NOT(IF(E7,1,0))),AND(NOT(IF(H9,1,0)),IF(F7,1,0),NOT(IF(E7,1,0))),AND(NOT(IF(H9,1,0)),NOT(IF(F7,1,0)),IF(E7,1,0)),AND(IF(H9,1,0),IF(F7,1,0),IF(E7,1,0))),1,0)</f>
        <v>0</v>
      </c>
      <c r="G11" s="78"/>
      <c r="I11" s="51"/>
      <c r="J11" s="51"/>
      <c r="K11" s="51"/>
      <c r="L11" t="s">
        <v>21</v>
      </c>
      <c r="M11" s="77"/>
      <c r="N11" s="84">
        <f>IF(OR(AND(IF(P9,1,0),NOT(IF(N7,1,0)),NOT(IF(M7,1,0))),AND(NOT(IF(P9,1,0)),IF(N7,1,0),NOT(IF(M7,1,0))),AND(NOT(IF(P9,1,0)),NOT(IF(N7,1,0)),IF(M7,1,0)),AND(IF(P9,1,0),IF(N7,1,0),IF(M7,1,0))),1,0)</f>
        <v>0</v>
      </c>
      <c r="O11" s="78"/>
      <c r="Q11" s="51"/>
      <c r="R11" s="51"/>
      <c r="S11" s="51"/>
      <c r="T11" t="s">
        <v>21</v>
      </c>
      <c r="U11" s="77"/>
      <c r="V11" s="84">
        <f>IF(OR(AND(IF(X9,1,0),NOT(IF(V7,1,0)),NOT(IF(U7,1,0))),AND(NOT(IF(X9,1,0)),IF(V7,1,0),NOT(IF(U7,1,0))),AND(NOT(IF(X9,1,0)),NOT(IF(V7,1,0)),IF(U7,1,0)),AND(IF(X9,1,0),IF(V7,1,0),IF(U7,1,0))),1,0)</f>
        <v>1</v>
      </c>
      <c r="W11" s="78"/>
      <c r="Y11" s="51"/>
      <c r="AB11" s="70"/>
      <c r="AC11" s="51"/>
      <c r="AD11" s="26"/>
      <c r="AE11" s="51"/>
      <c r="AF11" s="53"/>
      <c r="AR11" s="51"/>
      <c r="AS11" s="51"/>
      <c r="AT11" s="26"/>
      <c r="AU11" s="51"/>
      <c r="AV11" s="26"/>
      <c r="AW11" s="51"/>
      <c r="AX11" s="51"/>
      <c r="AY11" s="51"/>
      <c r="AZ11" s="51"/>
      <c r="BA11" s="51"/>
      <c r="BB11" s="26"/>
      <c r="BC11" s="51"/>
      <c r="BD11" s="26"/>
      <c r="BH11" s="51"/>
      <c r="BI11" s="51"/>
      <c r="BJ11" s="26"/>
      <c r="BK11" s="51"/>
      <c r="BL11" s="26"/>
      <c r="BM11" s="70"/>
      <c r="BN11" s="70"/>
      <c r="BO11" s="70"/>
      <c r="BP11" s="70"/>
      <c r="BQ11" s="70"/>
      <c r="BR11" s="70"/>
      <c r="BS11" s="70"/>
      <c r="BT11" s="53"/>
    </row>
    <row r="12" spans="1:72" ht="13.5" thickBot="1" x14ac:dyDescent="0.25">
      <c r="D12" s="73">
        <v>0</v>
      </c>
      <c r="E12" s="79"/>
      <c r="F12" s="83" t="s">
        <v>9</v>
      </c>
      <c r="G12" s="81"/>
      <c r="I12" s="51"/>
      <c r="J12" s="51"/>
      <c r="K12" s="51"/>
      <c r="L12" s="73">
        <f>D9</f>
        <v>0</v>
      </c>
      <c r="M12" s="79"/>
      <c r="N12" s="83" t="s">
        <v>9</v>
      </c>
      <c r="O12" s="81"/>
      <c r="Q12" s="51"/>
      <c r="R12" s="51"/>
      <c r="S12" s="51"/>
      <c r="T12" s="73">
        <f>D9</f>
        <v>0</v>
      </c>
      <c r="U12" s="79"/>
      <c r="V12" s="83" t="s">
        <v>9</v>
      </c>
      <c r="W12" s="81"/>
      <c r="Y12" s="51"/>
      <c r="AB12" s="53"/>
      <c r="AC12" s="51"/>
      <c r="AD12" s="51"/>
      <c r="AE12" s="51"/>
      <c r="AF12" s="70"/>
      <c r="AR12" s="26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H12" s="51"/>
      <c r="BI12" s="51"/>
      <c r="BJ12" s="19"/>
      <c r="BK12" s="51"/>
      <c r="BL12" s="51"/>
      <c r="BM12" s="70"/>
      <c r="BN12" s="70"/>
      <c r="BO12" s="70"/>
      <c r="BP12" s="70"/>
      <c r="BQ12" s="70"/>
      <c r="BR12" s="70"/>
      <c r="BS12" s="70"/>
      <c r="BT12" s="70"/>
    </row>
    <row r="13" spans="1:72" x14ac:dyDescent="0.2">
      <c r="D13" s="1"/>
      <c r="E13" s="32"/>
      <c r="F13" s="82">
        <f>IF(OR(AND(IF(D12,1,0),IF(F7,1,0)),AND(NOT(IF(D12,1,0)), OR(AND(IF(H9,1,0),NOT(IF(F7,1,0)),NOT(IF(E7,1,0))),AND(NOT(IF(H9,1,0)),IF(F7,1,0),NOT(IF(E7,1,0))),AND(NOT(IF(H9,1,0)),NOT(IF(F7,1,0)),IF(E7,1,0)),AND(IF(H9,1,0),IF(F7,1,0),IF(E7,1,0))) )),1,0)</f>
        <v>0</v>
      </c>
      <c r="G13" s="32"/>
      <c r="I13" s="51"/>
      <c r="J13" s="51"/>
      <c r="K13" s="51"/>
      <c r="L13" s="1"/>
      <c r="M13" s="32"/>
      <c r="N13" s="82">
        <f>IF(OR(AND(IF(L12,1,0),IF(N7,1,0)),AND(NOT(IF(L12,1,0)), OR(AND(IF(P9,1,0),NOT(IF(N7,1,0)),NOT(IF(M7,1,0))),AND(NOT(IF(P9,1,0)),IF(N7,1,0),NOT(IF(M7,1,0))),AND(NOT(IF(P9,1,0)),NOT(IF(N7,1,0)),IF(M7,1,0)),AND(IF(P9,1,0),IF(N7,1,0),IF(M7,1,0))) )),1,0)</f>
        <v>0</v>
      </c>
      <c r="O13" s="32"/>
      <c r="Q13" s="51"/>
      <c r="R13" s="51"/>
      <c r="S13" s="51"/>
      <c r="T13" s="1"/>
      <c r="U13" s="32"/>
      <c r="V13" s="82">
        <f>IF(OR(AND(IF(T12,1,0),IF(V7,1,0)),AND(NOT(IF(T12,1,0)), OR(AND(IF(X9,1,0),NOT(IF(V7,1,0)),NOT(IF(U7,1,0))),AND(NOT(IF(X9,1,0)),IF(V7,1,0),NOT(IF(U7,1,0))),AND(NOT(IF(X9,1,0)),NOT(IF(V7,1,0)),IF(U7,1,0)),AND(IF(X9,1,0),IF(V7,1,0),IF(U7,1,0))) )),1,0)</f>
        <v>1</v>
      </c>
      <c r="W13" s="32"/>
      <c r="Y13" s="51"/>
      <c r="AB13" s="22"/>
      <c r="AC13" s="51"/>
      <c r="AD13" s="51"/>
      <c r="AE13" s="51"/>
      <c r="AF13" s="70"/>
      <c r="AL13" s="71"/>
      <c r="AR13" s="20"/>
      <c r="AS13" s="51"/>
      <c r="AT13" s="51"/>
      <c r="AU13" s="51"/>
      <c r="AV13" s="51"/>
      <c r="AW13" s="51"/>
      <c r="AX13" s="51"/>
      <c r="AY13" s="51"/>
      <c r="AZ13" s="26"/>
      <c r="BA13" s="51"/>
      <c r="BB13" s="51"/>
      <c r="BC13" s="51"/>
      <c r="BD13" s="51"/>
      <c r="BH13" s="26"/>
      <c r="BI13" s="51"/>
      <c r="BJ13" s="26"/>
      <c r="BK13" s="51"/>
      <c r="BL13" s="51"/>
      <c r="BM13" s="70"/>
      <c r="BN13" s="70"/>
      <c r="BO13" s="70"/>
      <c r="BP13" s="53"/>
      <c r="BQ13" s="70"/>
      <c r="BR13" s="70"/>
      <c r="BS13" s="70"/>
      <c r="BT13" s="70"/>
    </row>
    <row r="14" spans="1:72" x14ac:dyDescent="0.2">
      <c r="D14" s="1"/>
      <c r="E14" s="32"/>
      <c r="F14" s="19"/>
      <c r="G14" s="32"/>
      <c r="I14" s="51"/>
      <c r="J14" s="51"/>
      <c r="K14" s="51"/>
      <c r="L14" s="1"/>
      <c r="M14" s="32"/>
      <c r="N14" s="19"/>
      <c r="O14" s="32"/>
      <c r="Q14" s="51"/>
      <c r="R14" s="51"/>
      <c r="S14" s="51"/>
      <c r="T14" s="1"/>
      <c r="U14" s="32"/>
      <c r="V14" s="19"/>
      <c r="W14" s="32"/>
      <c r="Y14" s="51"/>
      <c r="AB14" s="22"/>
      <c r="AC14" s="51"/>
      <c r="AD14" s="51"/>
      <c r="AE14" s="51"/>
      <c r="AF14" s="70"/>
      <c r="AL14" s="71"/>
      <c r="AR14" s="20"/>
      <c r="AS14" s="51"/>
      <c r="AT14" s="51"/>
      <c r="AU14" s="51"/>
      <c r="AV14" s="51"/>
      <c r="AW14" s="51"/>
      <c r="AX14" s="51"/>
      <c r="AY14" s="51"/>
      <c r="AZ14" s="26"/>
      <c r="BA14" s="51"/>
      <c r="BB14" s="51"/>
      <c r="BC14" s="51"/>
      <c r="BD14" s="51"/>
      <c r="BH14" s="26"/>
      <c r="BI14" s="51"/>
      <c r="BJ14" s="26"/>
      <c r="BK14" s="51"/>
      <c r="BL14" s="51"/>
      <c r="BM14" s="70"/>
      <c r="BN14" s="70"/>
      <c r="BO14" s="70"/>
      <c r="BP14" s="53"/>
      <c r="BQ14" s="70"/>
      <c r="BR14" s="70"/>
      <c r="BS14" s="70"/>
      <c r="BT14" s="70"/>
    </row>
    <row r="15" spans="1:72" x14ac:dyDescent="0.2">
      <c r="F15" s="1"/>
      <c r="M15" s="27">
        <v>0</v>
      </c>
      <c r="N15" s="1"/>
      <c r="V15" s="1"/>
      <c r="AC15" s="27">
        <v>0</v>
      </c>
      <c r="AD15" s="1"/>
      <c r="AK15" s="27">
        <v>1</v>
      </c>
      <c r="AR15" s="51"/>
      <c r="AS15" s="51"/>
      <c r="AT15" s="26"/>
      <c r="AU15" s="51"/>
      <c r="AV15" s="51"/>
      <c r="AW15" s="51"/>
      <c r="AX15" s="51"/>
      <c r="AY15" s="51"/>
      <c r="AZ15" s="51"/>
      <c r="BA15" s="51"/>
      <c r="BB15" s="26"/>
      <c r="BC15" s="51"/>
      <c r="BD15" s="51"/>
      <c r="BH15" s="70"/>
      <c r="BI15" s="70"/>
      <c r="BJ15" s="53"/>
      <c r="BK15" s="70"/>
      <c r="BL15" s="70"/>
      <c r="BM15" s="70"/>
      <c r="BN15" s="70"/>
      <c r="BO15" s="70"/>
      <c r="BP15" s="70"/>
      <c r="BQ15" s="70"/>
      <c r="BR15" s="53"/>
      <c r="BS15" s="70"/>
    </row>
    <row r="16" spans="1:72" x14ac:dyDescent="0.2">
      <c r="C16" s="1" t="s">
        <v>16</v>
      </c>
      <c r="D16" s="2">
        <f>D9</f>
        <v>0</v>
      </c>
      <c r="E16" s="1"/>
      <c r="M16" t="s">
        <v>27</v>
      </c>
      <c r="N16" t="s">
        <v>22</v>
      </c>
      <c r="U16" t="s">
        <v>27</v>
      </c>
      <c r="V16" t="s">
        <v>22</v>
      </c>
      <c r="AC16" t="s">
        <v>27</v>
      </c>
      <c r="AD16" t="s">
        <v>22</v>
      </c>
      <c r="AK16" t="s">
        <v>27</v>
      </c>
      <c r="AL16" t="s">
        <v>22</v>
      </c>
      <c r="BH16" s="70"/>
      <c r="BI16" s="70"/>
      <c r="BJ16" s="53"/>
      <c r="BK16" s="70"/>
      <c r="BL16" s="70"/>
      <c r="BM16" s="70"/>
      <c r="BN16" s="70"/>
      <c r="BO16" s="70"/>
      <c r="BP16" s="70"/>
      <c r="BQ16" s="70"/>
      <c r="BR16" s="70"/>
      <c r="BS16" s="70"/>
    </row>
    <row r="17" spans="3:71" ht="13.5" thickBot="1" x14ac:dyDescent="0.25">
      <c r="C17" s="23"/>
      <c r="D17" s="24" t="s">
        <v>129</v>
      </c>
      <c r="E17" s="25"/>
      <c r="M17" s="73">
        <f>M15</f>
        <v>0</v>
      </c>
      <c r="N17" s="73">
        <f>N13</f>
        <v>0</v>
      </c>
      <c r="Q17" s="51"/>
      <c r="R17" s="51"/>
      <c r="S17" s="51"/>
      <c r="U17" s="73">
        <v>0</v>
      </c>
      <c r="V17" s="73">
        <f>V13</f>
        <v>1</v>
      </c>
      <c r="Y17" s="51"/>
      <c r="Z17" s="51"/>
      <c r="AA17" s="51"/>
      <c r="AC17" s="73">
        <f>AC15</f>
        <v>0</v>
      </c>
      <c r="AD17" s="73">
        <f>AD3</f>
        <v>0</v>
      </c>
      <c r="AG17" s="51"/>
      <c r="AH17" s="51"/>
      <c r="AI17" s="51"/>
      <c r="AK17" s="73">
        <f>AK15</f>
        <v>1</v>
      </c>
      <c r="AL17" s="73">
        <f>AL3</f>
        <v>1</v>
      </c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</row>
    <row r="18" spans="3:71" x14ac:dyDescent="0.2">
      <c r="C18" s="1" t="s">
        <v>15</v>
      </c>
      <c r="D18" s="18">
        <f>IF(NOT(IF(D16,1,0)),1,0)</f>
        <v>1</v>
      </c>
      <c r="E18" s="1"/>
      <c r="L18" t="s">
        <v>117</v>
      </c>
      <c r="M18" s="74"/>
      <c r="N18" s="75"/>
      <c r="O18" s="76"/>
      <c r="P18" t="s">
        <v>116</v>
      </c>
      <c r="Q18" s="51"/>
      <c r="R18" s="51"/>
      <c r="S18" s="51"/>
      <c r="T18" t="s">
        <v>117</v>
      </c>
      <c r="U18" s="74"/>
      <c r="V18" s="75"/>
      <c r="W18" s="76"/>
      <c r="X18" t="s">
        <v>116</v>
      </c>
      <c r="Y18" s="51"/>
      <c r="Z18" s="51"/>
      <c r="AA18" s="51"/>
      <c r="AB18" t="s">
        <v>117</v>
      </c>
      <c r="AC18" s="74"/>
      <c r="AD18" s="75"/>
      <c r="AE18" s="76"/>
      <c r="AF18" t="s">
        <v>116</v>
      </c>
      <c r="AG18" s="51"/>
      <c r="AH18" s="51"/>
      <c r="AI18" s="51"/>
      <c r="AJ18" t="s">
        <v>117</v>
      </c>
      <c r="AK18" s="74"/>
      <c r="AL18" s="75"/>
      <c r="AM18" s="76"/>
      <c r="AN18" t="s">
        <v>116</v>
      </c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</row>
    <row r="19" spans="3:71" x14ac:dyDescent="0.2">
      <c r="L19" s="18">
        <f>IF(OR(AND(NOT(IF(N17,1,0)),(IF(M17,1,0))),AND(NOT( OR(AND(IF(N17,1,0),NOT(IF(M17,1,0))), AND(NOT(IF(N17,1,0)),IF(M17,1,0))) ),(IF(P19,1,0)))),1,0)</f>
        <v>0</v>
      </c>
      <c r="M19" s="77"/>
      <c r="N19" s="13" t="s">
        <v>128</v>
      </c>
      <c r="O19" s="78"/>
      <c r="P19" s="73">
        <f>T19</f>
        <v>0</v>
      </c>
      <c r="Q19" s="51"/>
      <c r="R19" s="51"/>
      <c r="S19" s="51"/>
      <c r="T19" s="18">
        <f>IF(OR(AND(NOT(IF(V17,1,0)),(IF(U17,1,0))),AND(NOT( OR(AND(IF(V17,1,0),NOT(IF(U17,1,0))), AND(NOT(IF(V17,1,0)),IF(U17,1,0))) ),(IF(X19,1,0)))),1,0)</f>
        <v>0</v>
      </c>
      <c r="U19" s="77"/>
      <c r="V19" s="13" t="s">
        <v>128</v>
      </c>
      <c r="W19" s="78"/>
      <c r="X19" s="73">
        <f>AB19</f>
        <v>0</v>
      </c>
      <c r="Y19" s="51"/>
      <c r="Z19" s="51"/>
      <c r="AA19" s="51"/>
      <c r="AB19" s="18">
        <f>IF(OR(AND(NOT(IF(AD17,1,0)),(IF(AC17,1,0))),AND(NOT( OR(AND(IF(AD17,1,0),NOT(IF(AC17,1,0))), AND(NOT(IF(AD17,1,0)),IF(AC17,1,0))) ),(IF(AF19,1,0)))),1,0)</f>
        <v>0</v>
      </c>
      <c r="AC19" s="77"/>
      <c r="AD19" s="13" t="s">
        <v>128</v>
      </c>
      <c r="AE19" s="78"/>
      <c r="AF19" s="73">
        <f>AJ19</f>
        <v>0</v>
      </c>
      <c r="AG19" s="51"/>
      <c r="AH19" s="51"/>
      <c r="AI19" s="51"/>
      <c r="AJ19" s="18">
        <f>IF(OR(AND(NOT(IF(AL17,1,0)),(IF(AK17,1,0))),AND(NOT( OR(AND(IF(AL17,1,0),NOT(IF(AK17,1,0))), AND(NOT(IF(AL17,1,0)),IF(AK17,1,0))) ),(IF(AN19,1,0)))),1,0)</f>
        <v>0</v>
      </c>
      <c r="AK19" s="77"/>
      <c r="AL19" s="13" t="s">
        <v>128</v>
      </c>
      <c r="AM19" s="78"/>
      <c r="AN19" s="73">
        <f>AP19</f>
        <v>0</v>
      </c>
      <c r="AP19" s="27">
        <v>0</v>
      </c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</row>
    <row r="20" spans="3:71" x14ac:dyDescent="0.2">
      <c r="M20" s="77"/>
      <c r="N20" s="13"/>
      <c r="O20" s="78"/>
      <c r="P20" s="1"/>
      <c r="Q20" s="51"/>
      <c r="R20" s="51"/>
      <c r="S20" s="51"/>
      <c r="U20" s="77"/>
      <c r="V20" s="13"/>
      <c r="W20" s="78"/>
      <c r="X20" s="1"/>
      <c r="Y20" s="51"/>
      <c r="Z20" s="51"/>
      <c r="AA20" s="51"/>
      <c r="AC20" s="77"/>
      <c r="AD20" s="13"/>
      <c r="AE20" s="78"/>
      <c r="AF20" s="1"/>
      <c r="AG20" s="51"/>
      <c r="AH20" s="51"/>
      <c r="AI20" s="51"/>
      <c r="AK20" s="77"/>
      <c r="AL20" s="13"/>
      <c r="AM20" s="78"/>
      <c r="AN20" s="1"/>
      <c r="AP20" s="85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</row>
    <row r="21" spans="3:71" x14ac:dyDescent="0.2">
      <c r="L21" t="s">
        <v>21</v>
      </c>
      <c r="M21" s="77"/>
      <c r="N21" s="84">
        <f>IF(OR(AND(IF(P19,1,0),NOT(IF(N17,1,0)),NOT(IF(M17,1,0))),AND(NOT(IF(P19,1,0)),IF(N17,1,0),NOT(IF(M17,1,0))),AND(NOT(IF(P19,1,0)),NOT(IF(N17,1,0)),IF(M17,1,0)),AND(IF(P19,1,0),IF(N17,1,0),IF(M17,1,0))),1,0)</f>
        <v>0</v>
      </c>
      <c r="O21" s="78"/>
      <c r="Q21" s="51"/>
      <c r="R21" s="51"/>
      <c r="S21" s="51"/>
      <c r="T21" t="s">
        <v>21</v>
      </c>
      <c r="U21" s="77"/>
      <c r="V21" s="84">
        <f>IF(OR(AND(IF(X19,1,0),NOT(IF(V17,1,0)),NOT(IF(U17,1,0))),AND(NOT(IF(X19,1,0)),IF(V17,1,0),NOT(IF(U17,1,0))),AND(NOT(IF(X19,1,0)),NOT(IF(V17,1,0)),IF(U17,1,0)),AND(IF(X19,1,0),IF(V17,1,0),IF(U17,1,0))),1,0)</f>
        <v>1</v>
      </c>
      <c r="W21" s="78"/>
      <c r="Y21" s="51"/>
      <c r="Z21" s="51"/>
      <c r="AA21" s="51"/>
      <c r="AB21" t="s">
        <v>21</v>
      </c>
      <c r="AC21" s="77"/>
      <c r="AD21" s="84">
        <f>IF(OR(AND(IF(AF19,1,0),NOT(IF(AD17,1,0)),NOT(IF(AC17,1,0))),AND(NOT(IF(AF19,1,0)),IF(AD17,1,0),NOT(IF(AC17,1,0))),AND(NOT(IF(AF19,1,0)),NOT(IF(AD17,1,0)),IF(AC17,1,0)),AND(IF(AF19,1,0),IF(AD17,1,0),IF(AC17,1,0))),1,0)</f>
        <v>0</v>
      </c>
      <c r="AE21" s="78"/>
      <c r="AG21" s="51"/>
      <c r="AH21" s="51"/>
      <c r="AI21" s="51"/>
      <c r="AJ21" t="s">
        <v>21</v>
      </c>
      <c r="AK21" s="77"/>
      <c r="AL21" s="84">
        <f>IF(OR(AND(IF(AN19,1,0),NOT(IF(AL17,1,0)),NOT(IF(AK17,1,0))),AND(NOT(IF(AN19,1,0)),IF(AL17,1,0),NOT(IF(AK17,1,0))),AND(NOT(IF(AN19,1,0)),NOT(IF(AL17,1,0)),IF(AK17,1,0)),AND(IF(AN19,1,0),IF(AL17,1,0),IF(AK17,1,0))),1,0)</f>
        <v>0</v>
      </c>
      <c r="AM21" s="78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</row>
    <row r="22" spans="3:71" ht="13.5" thickBot="1" x14ac:dyDescent="0.25">
      <c r="L22" s="73">
        <f>L19</f>
        <v>0</v>
      </c>
      <c r="M22" s="79"/>
      <c r="N22" s="83" t="s">
        <v>9</v>
      </c>
      <c r="O22" s="81"/>
      <c r="Q22" s="51"/>
      <c r="R22" s="51"/>
      <c r="S22" s="51"/>
      <c r="T22" s="73">
        <f>L19</f>
        <v>0</v>
      </c>
      <c r="U22" s="79"/>
      <c r="V22" s="83" t="s">
        <v>9</v>
      </c>
      <c r="W22" s="81"/>
      <c r="Y22" s="51"/>
      <c r="Z22" s="51"/>
      <c r="AA22" s="51"/>
      <c r="AB22" s="73">
        <f>L19</f>
        <v>0</v>
      </c>
      <c r="AC22" s="79"/>
      <c r="AD22" s="83" t="s">
        <v>9</v>
      </c>
      <c r="AE22" s="81"/>
      <c r="AG22" s="51"/>
      <c r="AH22" s="51"/>
      <c r="AI22" s="51"/>
      <c r="AJ22" s="73">
        <f>L19</f>
        <v>0</v>
      </c>
      <c r="AK22" s="79"/>
      <c r="AL22" s="83" t="s">
        <v>9</v>
      </c>
      <c r="AM22" s="81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</row>
    <row r="23" spans="3:71" x14ac:dyDescent="0.2">
      <c r="L23" s="1"/>
      <c r="M23" s="32"/>
      <c r="N23" s="82">
        <f>IF(OR(AND(IF(L22,1,0),IF(N17,1,0)),AND(NOT(IF(L22,1,0)), OR(AND(IF(P19,1,0),NOT(IF(N17,1,0)),NOT(IF(M17,1,0))),AND(NOT(IF(P19,1,0)),IF(N17,1,0),NOT(IF(M17,1,0))),AND(NOT(IF(P19,1,0)),NOT(IF(N17,1,0)),IF(M17,1,0)),AND(IF(P19,1,0),IF(N17,1,0),IF(M17,1,0))) )),1,0)</f>
        <v>0</v>
      </c>
      <c r="O23" s="32"/>
      <c r="Q23" s="51"/>
      <c r="R23" s="51"/>
      <c r="S23" s="51"/>
      <c r="T23" s="1"/>
      <c r="U23" s="32"/>
      <c r="V23" s="82">
        <f>IF(OR(AND(IF(T22,1,0),IF(V17,1,0)),AND(NOT(IF(T22,1,0)), OR(AND(IF(X19,1,0),NOT(IF(V17,1,0)),NOT(IF(U17,1,0))),AND(NOT(IF(X19,1,0)),IF(V17,1,0),NOT(IF(U17,1,0))),AND(NOT(IF(X19,1,0)),NOT(IF(V17,1,0)),IF(U17,1,0)),AND(IF(X19,1,0),IF(V17,1,0),IF(U17,1,0))) )),1,0)</f>
        <v>1</v>
      </c>
      <c r="W23" s="32"/>
      <c r="Y23" s="51"/>
      <c r="Z23" s="51"/>
      <c r="AA23" s="51"/>
      <c r="AB23" s="1"/>
      <c r="AC23" s="32"/>
      <c r="AD23" s="82">
        <f>IF(OR(AND(IF(AB22,1,0),IF(AD17,1,0)),AND(NOT(IF(AB22,1,0)), OR(AND(IF(AF19,1,0),NOT(IF(AD17,1,0)),NOT(IF(AC17,1,0))),AND(NOT(IF(AF19,1,0)),IF(AD17,1,0),NOT(IF(AC17,1,0))),AND(NOT(IF(AF19,1,0)),NOT(IF(AD17,1,0)),IF(AC17,1,0)),AND(IF(AF19,1,0),IF(AD17,1,0),IF(AC17,1,0))) )),1,0)</f>
        <v>0</v>
      </c>
      <c r="AE23" s="32"/>
      <c r="AG23" s="51"/>
      <c r="AH23" s="51"/>
      <c r="AI23" s="51"/>
      <c r="AJ23" s="1"/>
      <c r="AK23" s="32"/>
      <c r="AL23" s="82">
        <f>IF(OR(AND(IF(AJ22,1,0),IF(AL17,1,0)),AND(NOT(IF(AJ22,1,0)), OR(AND(IF(AN19,1,0),NOT(IF(AL17,1,0)),NOT(IF(AK17,1,0))),AND(NOT(IF(AN19,1,0)),IF(AL17,1,0),NOT(IF(AK17,1,0))),AND(NOT(IF(AN19,1,0)),NOT(IF(AL17,1,0)),IF(AK17,1,0)),AND(IF(AN19,1,0),IF(AL17,1,0),IF(AK17,1,0))) )),1,0)</f>
        <v>0</v>
      </c>
      <c r="AM23" s="32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</row>
    <row r="24" spans="3:71" x14ac:dyDescent="0.2">
      <c r="L24" s="1"/>
      <c r="M24" s="32"/>
      <c r="N24" s="19"/>
      <c r="O24" s="32"/>
      <c r="Q24" s="51"/>
      <c r="R24" s="51"/>
      <c r="S24" s="51"/>
      <c r="T24" s="1"/>
      <c r="U24" s="32"/>
      <c r="V24" s="19"/>
      <c r="W24" s="32"/>
      <c r="Y24" s="51"/>
      <c r="Z24" s="51"/>
      <c r="AA24" s="51"/>
      <c r="AB24" s="1"/>
      <c r="AC24" s="32"/>
      <c r="AD24" s="19"/>
      <c r="AE24" s="32"/>
      <c r="AG24" s="51"/>
      <c r="AH24" s="51"/>
      <c r="AI24" s="51"/>
      <c r="AJ24" s="1"/>
      <c r="AK24" s="32"/>
      <c r="AL24" s="19"/>
      <c r="AM24" s="32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</row>
    <row r="25" spans="3:71" x14ac:dyDescent="0.2">
      <c r="N25" s="1"/>
      <c r="U25" s="27">
        <v>0</v>
      </c>
      <c r="V25" s="1"/>
      <c r="AD25" s="1"/>
      <c r="AL25" s="1"/>
      <c r="AS25" s="27">
        <v>0</v>
      </c>
      <c r="BA25" s="27">
        <v>1</v>
      </c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</row>
    <row r="26" spans="3:71" x14ac:dyDescent="0.2">
      <c r="K26" s="1" t="s">
        <v>16</v>
      </c>
      <c r="L26" s="2">
        <f>L19</f>
        <v>0</v>
      </c>
      <c r="M26" s="1"/>
      <c r="U26" t="s">
        <v>27</v>
      </c>
      <c r="V26" t="s">
        <v>22</v>
      </c>
      <c r="AC26" t="s">
        <v>27</v>
      </c>
      <c r="AD26" t="s">
        <v>22</v>
      </c>
      <c r="AK26" t="s">
        <v>27</v>
      </c>
      <c r="AL26" t="s">
        <v>22</v>
      </c>
      <c r="AS26" t="s">
        <v>27</v>
      </c>
      <c r="AT26" t="s">
        <v>22</v>
      </c>
      <c r="BA26" t="s">
        <v>27</v>
      </c>
      <c r="BB26" t="s">
        <v>22</v>
      </c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</row>
    <row r="27" spans="3:71" ht="13.5" thickBot="1" x14ac:dyDescent="0.25">
      <c r="K27" s="23"/>
      <c r="L27" s="24" t="s">
        <v>129</v>
      </c>
      <c r="M27" s="25"/>
      <c r="U27" s="73">
        <f>U25</f>
        <v>0</v>
      </c>
      <c r="V27" s="73">
        <v>0</v>
      </c>
      <c r="Y27" s="51"/>
      <c r="Z27" s="51"/>
      <c r="AA27" s="51"/>
      <c r="AC27" s="73">
        <v>0</v>
      </c>
      <c r="AD27" s="73">
        <v>0</v>
      </c>
      <c r="AG27" s="51"/>
      <c r="AH27" s="51"/>
      <c r="AI27" s="51"/>
      <c r="AK27" s="73">
        <v>0</v>
      </c>
      <c r="AL27" s="73">
        <v>0</v>
      </c>
      <c r="AO27" s="51"/>
      <c r="AP27" s="51"/>
      <c r="AQ27" s="51"/>
      <c r="AS27" s="73">
        <f>AS25</f>
        <v>0</v>
      </c>
      <c r="AT27" s="73">
        <f>AT3</f>
        <v>0</v>
      </c>
      <c r="AW27" s="51"/>
      <c r="AX27" s="51"/>
      <c r="AY27" s="51"/>
      <c r="BA27" s="73">
        <f>BA25</f>
        <v>1</v>
      </c>
      <c r="BB27" s="73">
        <f>BB3</f>
        <v>0</v>
      </c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</row>
    <row r="28" spans="3:71" x14ac:dyDescent="0.2">
      <c r="K28" s="1" t="s">
        <v>15</v>
      </c>
      <c r="L28" s="18">
        <f>IF(NOT(IF(L26,1,0)),1,0)</f>
        <v>1</v>
      </c>
      <c r="M28" s="1"/>
      <c r="T28" t="s">
        <v>117</v>
      </c>
      <c r="U28" s="74"/>
      <c r="V28" s="75"/>
      <c r="W28" s="76"/>
      <c r="X28" t="s">
        <v>116</v>
      </c>
      <c r="Y28" s="51"/>
      <c r="Z28" s="51"/>
      <c r="AA28" s="51"/>
      <c r="AB28" t="s">
        <v>117</v>
      </c>
      <c r="AC28" s="74"/>
      <c r="AD28" s="75"/>
      <c r="AE28" s="76"/>
      <c r="AF28" t="s">
        <v>116</v>
      </c>
      <c r="AG28" s="51"/>
      <c r="AH28" s="51"/>
      <c r="AI28" s="51"/>
      <c r="AJ28" t="s">
        <v>117</v>
      </c>
      <c r="AK28" s="74"/>
      <c r="AL28" s="75"/>
      <c r="AM28" s="76"/>
      <c r="AN28" t="s">
        <v>116</v>
      </c>
      <c r="AO28" s="51"/>
      <c r="AP28" s="51"/>
      <c r="AQ28" s="51"/>
      <c r="AR28" t="s">
        <v>117</v>
      </c>
      <c r="AS28" s="74"/>
      <c r="AT28" s="75"/>
      <c r="AU28" s="76"/>
      <c r="AV28" t="s">
        <v>116</v>
      </c>
      <c r="AW28" s="51"/>
      <c r="AX28" s="51"/>
      <c r="AY28" s="51"/>
      <c r="AZ28" t="s">
        <v>117</v>
      </c>
      <c r="BA28" s="74"/>
      <c r="BB28" s="75"/>
      <c r="BC28" s="76"/>
      <c r="BD28" t="s">
        <v>116</v>
      </c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</row>
    <row r="29" spans="3:71" x14ac:dyDescent="0.2">
      <c r="T29" s="18">
        <f>IF(OR(AND(NOT(IF(V27,1,0)),(IF(U27,1,0))),AND(NOT( OR(AND(IF(V27,1,0),NOT(IF(U27,1,0))), AND(NOT(IF(V27,1,0)),IF(U27,1,0))) ),(IF(X29,1,0)))),1,0)</f>
        <v>0</v>
      </c>
      <c r="U29" s="77"/>
      <c r="V29" s="13" t="s">
        <v>128</v>
      </c>
      <c r="W29" s="78"/>
      <c r="X29" s="73">
        <v>0</v>
      </c>
      <c r="Y29" s="51"/>
      <c r="Z29" s="51"/>
      <c r="AA29" s="51"/>
      <c r="AB29" s="18">
        <f>IF(OR(AND(NOT(IF(AD27,1,0)),(IF(AC27,1,0))),AND(NOT( OR(AND(IF(AD27,1,0),NOT(IF(AC27,1,0))), AND(NOT(IF(AD27,1,0)),IF(AC27,1,0))) ),(IF(AF29,1,0)))),1,0)</f>
        <v>0</v>
      </c>
      <c r="AC29" s="77"/>
      <c r="AD29" s="13" t="s">
        <v>128</v>
      </c>
      <c r="AE29" s="78"/>
      <c r="AF29" s="73">
        <v>0</v>
      </c>
      <c r="AG29" s="51"/>
      <c r="AH29" s="51"/>
      <c r="AI29" s="51"/>
      <c r="AJ29" s="18">
        <f>IF(OR(AND(NOT(IF(AL27,1,0)),(IF(AK27,1,0))),AND(NOT( OR(AND(IF(AL27,1,0),NOT(IF(AK27,1,0))), AND(NOT(IF(AL27,1,0)),IF(AK27,1,0))) ),(IF(AN29,1,0)))),1,0)</f>
        <v>0</v>
      </c>
      <c r="AK29" s="77"/>
      <c r="AL29" s="13" t="s">
        <v>128</v>
      </c>
      <c r="AM29" s="78"/>
      <c r="AN29" s="73">
        <v>0</v>
      </c>
      <c r="AO29" s="51"/>
      <c r="AP29" s="51"/>
      <c r="AQ29" s="51"/>
      <c r="AR29" s="18">
        <f>IF(OR(AND(NOT(IF(AT27,1,0)),(IF(AS27,1,0))),AND(NOT( OR(AND(IF(AT27,1,0),NOT(IF(AS27,1,0))), AND(NOT(IF(AT27,1,0)),IF(AS27,1,0))) ),(IF(AV29,1,0)))),1,0)</f>
        <v>0</v>
      </c>
      <c r="AS29" s="77"/>
      <c r="AT29" s="13" t="s">
        <v>128</v>
      </c>
      <c r="AU29" s="78"/>
      <c r="AV29" s="73">
        <v>0</v>
      </c>
      <c r="AW29" s="51"/>
      <c r="AX29" s="51"/>
      <c r="AY29" s="51"/>
      <c r="AZ29" s="18">
        <f>IF(OR(AND(NOT(IF(BB27,1,0)),(IF(BA27,1,0))),AND(NOT( OR(AND(IF(BB27,1,0),NOT(IF(BA27,1,0))), AND(NOT(IF(BB27,1,0)),IF(BA27,1,0))) ),(IF(BD29,1,0)))),1,0)</f>
        <v>1</v>
      </c>
      <c r="BA29" s="77"/>
      <c r="BB29" s="13" t="s">
        <v>128</v>
      </c>
      <c r="BC29" s="78"/>
      <c r="BD29" s="73">
        <f>BF29</f>
        <v>0</v>
      </c>
      <c r="BF29" s="27">
        <v>0</v>
      </c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</row>
    <row r="30" spans="3:71" x14ac:dyDescent="0.2">
      <c r="U30" s="77"/>
      <c r="V30" s="13"/>
      <c r="W30" s="78"/>
      <c r="X30" s="1"/>
      <c r="Y30" s="51"/>
      <c r="Z30" s="51"/>
      <c r="AA30" s="51"/>
      <c r="AC30" s="77"/>
      <c r="AD30" s="13"/>
      <c r="AE30" s="78"/>
      <c r="AF30" s="1"/>
      <c r="AG30" s="51"/>
      <c r="AH30" s="51"/>
      <c r="AI30" s="51"/>
      <c r="AK30" s="77"/>
      <c r="AL30" s="13"/>
      <c r="AM30" s="78"/>
      <c r="AN30" s="1"/>
      <c r="AO30" s="51"/>
      <c r="AP30" s="51"/>
      <c r="AQ30" s="51"/>
      <c r="AS30" s="77"/>
      <c r="AT30" s="13"/>
      <c r="AU30" s="78"/>
      <c r="AV30" s="1"/>
      <c r="AW30" s="51"/>
      <c r="AX30" s="51"/>
      <c r="AY30" s="51"/>
      <c r="BA30" s="77"/>
      <c r="BB30" s="13"/>
      <c r="BC30" s="78"/>
      <c r="BD30" s="1"/>
      <c r="BF30" s="85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</row>
    <row r="31" spans="3:71" x14ac:dyDescent="0.2">
      <c r="T31" t="s">
        <v>21</v>
      </c>
      <c r="U31" s="77"/>
      <c r="V31" s="84">
        <f>IF(OR(AND(IF(X29,1,0),NOT(IF(V27,1,0)),NOT(IF(U27,1,0))),AND(NOT(IF(X29,1,0)),IF(V27,1,0),NOT(IF(U27,1,0))),AND(NOT(IF(X29,1,0)),NOT(IF(V27,1,0)),IF(U27,1,0)),AND(IF(X29,1,0),IF(V27,1,0),IF(U27,1,0))),1,0)</f>
        <v>0</v>
      </c>
      <c r="W31" s="78"/>
      <c r="Y31" s="51"/>
      <c r="Z31" s="51"/>
      <c r="AA31" s="51"/>
      <c r="AB31" t="s">
        <v>21</v>
      </c>
      <c r="AC31" s="77"/>
      <c r="AD31" s="84">
        <f>IF(OR(AND(IF(AF29,1,0),NOT(IF(AD27,1,0)),NOT(IF(AC27,1,0))),AND(NOT(IF(AF29,1,0)),IF(AD27,1,0),NOT(IF(AC27,1,0))),AND(NOT(IF(AF29,1,0)),NOT(IF(AD27,1,0)),IF(AC27,1,0)),AND(IF(AF29,1,0),IF(AD27,1,0),IF(AC27,1,0))),1,0)</f>
        <v>0</v>
      </c>
      <c r="AE31" s="78"/>
      <c r="AG31" s="51"/>
      <c r="AH31" s="51"/>
      <c r="AI31" s="51"/>
      <c r="AJ31" t="s">
        <v>21</v>
      </c>
      <c r="AK31" s="77"/>
      <c r="AL31" s="84">
        <f>IF(OR(AND(IF(AN29,1,0),NOT(IF(AL27,1,0)),NOT(IF(AK27,1,0))),AND(NOT(IF(AN29,1,0)),IF(AL27,1,0),NOT(IF(AK27,1,0))),AND(NOT(IF(AN29,1,0)),NOT(IF(AL27,1,0)),IF(AK27,1,0)),AND(IF(AN29,1,0),IF(AL27,1,0),IF(AK27,1,0))),1,0)</f>
        <v>0</v>
      </c>
      <c r="AM31" s="78"/>
      <c r="AO31" s="51"/>
      <c r="AP31" s="51"/>
      <c r="AQ31" s="51"/>
      <c r="AR31" t="s">
        <v>21</v>
      </c>
      <c r="AS31" s="77"/>
      <c r="AT31" s="84">
        <f>IF(OR(AND(IF(AV29,1,0),NOT(IF(AT27,1,0)),NOT(IF(AS27,1,0))),AND(NOT(IF(AV29,1,0)),IF(AT27,1,0),NOT(IF(AS27,1,0))),AND(NOT(IF(AV29,1,0)),NOT(IF(AT27,1,0)),IF(AS27,1,0)),AND(IF(AV29,1,0),IF(AT27,1,0),IF(AS27,1,0))),1,0)</f>
        <v>0</v>
      </c>
      <c r="AU31" s="78"/>
      <c r="AW31" s="51"/>
      <c r="AX31" s="51"/>
      <c r="AY31" s="51"/>
      <c r="AZ31" t="s">
        <v>21</v>
      </c>
      <c r="BA31" s="77"/>
      <c r="BB31" s="84">
        <f>IF(OR(AND(IF(BD29,1,0),NOT(IF(BB27,1,0)),NOT(IF(BA27,1,0))),AND(NOT(IF(BD29,1,0)),IF(BB27,1,0),NOT(IF(BA27,1,0))),AND(NOT(IF(BD29,1,0)),NOT(IF(BB27,1,0)),IF(BA27,1,0)),AND(IF(BD29,1,0),IF(BB27,1,0),IF(BA27,1,0))),1,0)</f>
        <v>1</v>
      </c>
      <c r="BC31" s="78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</row>
    <row r="32" spans="3:71" ht="13.5" thickBot="1" x14ac:dyDescent="0.25">
      <c r="T32" s="73">
        <v>0</v>
      </c>
      <c r="U32" s="79"/>
      <c r="V32" s="83" t="s">
        <v>9</v>
      </c>
      <c r="W32" s="81"/>
      <c r="Y32" s="51"/>
      <c r="Z32" s="51"/>
      <c r="AA32" s="51"/>
      <c r="AB32" s="73">
        <f>T29</f>
        <v>0</v>
      </c>
      <c r="AC32" s="79"/>
      <c r="AD32" s="83" t="s">
        <v>9</v>
      </c>
      <c r="AE32" s="81"/>
      <c r="AG32" s="51"/>
      <c r="AH32" s="51"/>
      <c r="AI32" s="51"/>
      <c r="AJ32" s="73">
        <f>T29</f>
        <v>0</v>
      </c>
      <c r="AK32" s="79"/>
      <c r="AL32" s="83" t="s">
        <v>9</v>
      </c>
      <c r="AM32" s="81"/>
      <c r="AO32" s="51"/>
      <c r="AP32" s="27">
        <v>1</v>
      </c>
      <c r="AQ32" s="51"/>
      <c r="AR32" s="73">
        <f>AP32</f>
        <v>1</v>
      </c>
      <c r="AS32" s="79"/>
      <c r="AT32" s="83" t="s">
        <v>9</v>
      </c>
      <c r="AU32" s="81"/>
      <c r="AW32" s="51"/>
      <c r="AX32" s="27">
        <v>1</v>
      </c>
      <c r="AY32" s="51"/>
      <c r="AZ32" s="73">
        <f>AX32</f>
        <v>1</v>
      </c>
      <c r="BA32" s="79"/>
      <c r="BB32" s="83" t="s">
        <v>9</v>
      </c>
      <c r="BC32" s="81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</row>
    <row r="33" spans="1:74" x14ac:dyDescent="0.2">
      <c r="T33" s="1"/>
      <c r="U33" s="32"/>
      <c r="V33" s="82">
        <f>IF(OR(AND(IF(T32,1,0),IF(V27,1,0)),AND(NOT(IF(T32,1,0)), OR(AND(IF(X29,1,0),NOT(IF(V27,1,0)),NOT(IF(U27,1,0))),AND(NOT(IF(X29,1,0)),IF(V27,1,0),NOT(IF(U27,1,0))),AND(NOT(IF(X29,1,0)),NOT(IF(V27,1,0)),IF(U27,1,0)),AND(IF(X29,1,0),IF(V27,1,0),IF(U27,1,0))) )),1,0)</f>
        <v>0</v>
      </c>
      <c r="W33" s="32"/>
      <c r="Y33" s="51"/>
      <c r="Z33" s="51"/>
      <c r="AA33" s="51"/>
      <c r="AB33" s="1"/>
      <c r="AC33" s="32"/>
      <c r="AD33" s="82">
        <f>IF(OR(AND(IF(AB32,1,0),IF(AD27,1,0)),AND(NOT(IF(AB32,1,0)), OR(AND(IF(AF29,1,0),NOT(IF(AD27,1,0)),NOT(IF(AC27,1,0))),AND(NOT(IF(AF29,1,0)),IF(AD27,1,0),NOT(IF(AC27,1,0))),AND(NOT(IF(AF29,1,0)),NOT(IF(AD27,1,0)),IF(AC27,1,0)),AND(IF(AF29,1,0),IF(AD27,1,0),IF(AC27,1,0))) )),1,0)</f>
        <v>0</v>
      </c>
      <c r="AE33" s="32"/>
      <c r="AG33" s="51"/>
      <c r="AH33" s="51"/>
      <c r="AI33" s="51"/>
      <c r="AJ33" s="1"/>
      <c r="AK33" s="32"/>
      <c r="AL33" s="82">
        <f>IF(OR(AND(IF(AJ32,1,0),IF(AL27,1,0)),AND(NOT(IF(AJ32,1,0)), OR(AND(IF(AN29,1,0),NOT(IF(AL27,1,0)),NOT(IF(AK27,1,0))),AND(NOT(IF(AN29,1,0)),IF(AL27,1,0),NOT(IF(AK27,1,0))),AND(NOT(IF(AN29,1,0)),NOT(IF(AL27,1,0)),IF(AK27,1,0)),AND(IF(AN29,1,0),IF(AL27,1,0),IF(AK27,1,0))) )),1,0)</f>
        <v>0</v>
      </c>
      <c r="AM33" s="32"/>
      <c r="AO33" s="51"/>
      <c r="AP33" s="51"/>
      <c r="AQ33" s="51"/>
      <c r="AR33" s="1"/>
      <c r="AS33" s="32"/>
      <c r="AT33" s="82">
        <f>IF(OR(AND(IF(AR32,1,0),IF(AT27,1,0)),AND(NOT(IF(AR32,1,0)), OR(AND(IF(AV29,1,0),NOT(IF(AT27,1,0)),NOT(IF(AS27,1,0))),AND(NOT(IF(AV29,1,0)),IF(AT27,1,0),NOT(IF(AS27,1,0))),AND(NOT(IF(AV29,1,0)),NOT(IF(AT27,1,0)),IF(AS27,1,0)),AND(IF(AV29,1,0),IF(AT27,1,0),IF(AS27,1,0))) )),1,0)</f>
        <v>0</v>
      </c>
      <c r="AU33" s="32"/>
      <c r="AW33" s="51"/>
      <c r="AX33" s="51"/>
      <c r="AY33" s="51"/>
      <c r="AZ33" s="1"/>
      <c r="BA33" s="32"/>
      <c r="BB33" s="82">
        <f>IF(OR(AND(IF(AZ32,1,0),IF(BB27,1,0)),AND(NOT(IF(AZ32,1,0)), OR(AND(IF(BD29,1,0),NOT(IF(BB27,1,0)),NOT(IF(BA27,1,0))),AND(NOT(IF(BD29,1,0)),IF(BB27,1,0),NOT(IF(BA27,1,0))),AND(NOT(IF(BD29,1,0)),NOT(IF(BB27,1,0)),IF(BA27,1,0)),AND(IF(BD29,1,0),IF(BB27,1,0),IF(BA27,1,0))) )),1,0)</f>
        <v>0</v>
      </c>
      <c r="BC33" s="32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</row>
    <row r="34" spans="1:74" x14ac:dyDescent="0.2">
      <c r="T34" s="1"/>
      <c r="U34" s="32"/>
      <c r="V34" s="19"/>
      <c r="W34" s="32"/>
      <c r="Y34" s="51"/>
      <c r="Z34" s="51"/>
      <c r="AA34" s="51"/>
      <c r="AB34" s="1"/>
      <c r="AC34" s="32"/>
      <c r="AD34" s="19"/>
      <c r="AE34" s="32"/>
      <c r="AG34" s="51"/>
      <c r="AH34" s="51"/>
      <c r="AI34" s="51"/>
      <c r="AJ34" s="1"/>
      <c r="AK34" s="32"/>
      <c r="AL34" s="19"/>
      <c r="AM34" s="32"/>
      <c r="AO34" s="51"/>
      <c r="AP34" s="51"/>
      <c r="AQ34" s="51"/>
      <c r="AR34" s="1"/>
      <c r="AS34" s="32"/>
      <c r="AT34" s="19"/>
      <c r="AU34" s="32"/>
      <c r="AW34" s="51"/>
      <c r="AX34" s="51"/>
      <c r="AY34" s="51"/>
      <c r="AZ34" s="1"/>
      <c r="BA34" s="32"/>
      <c r="BB34" s="19"/>
      <c r="BC34" s="32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</row>
    <row r="35" spans="1:74" x14ac:dyDescent="0.2">
      <c r="T35" s="51"/>
      <c r="U35" s="51"/>
      <c r="V35" s="26"/>
      <c r="W35" s="51"/>
      <c r="X35" s="51"/>
      <c r="Y35" s="51"/>
      <c r="Z35" s="51"/>
      <c r="AA35" s="51"/>
      <c r="AB35" s="51"/>
      <c r="AC35" s="49"/>
      <c r="AD35" s="26"/>
      <c r="AE35" s="51"/>
      <c r="AF35" s="51"/>
      <c r="AG35" s="51"/>
      <c r="AH35" s="51"/>
      <c r="AI35" s="51"/>
      <c r="AJ35" s="51"/>
      <c r="AK35" s="51"/>
      <c r="AL35" s="26"/>
      <c r="AM35" s="51"/>
      <c r="AN35" s="51"/>
      <c r="AO35" s="51"/>
      <c r="AP35" s="51"/>
      <c r="AQ35" s="51"/>
      <c r="AR35" s="51"/>
      <c r="AS35" s="51"/>
      <c r="AT35" s="26"/>
      <c r="AU35" s="51"/>
      <c r="AV35" s="51"/>
      <c r="AW35" s="51"/>
      <c r="AX35" s="51"/>
      <c r="AY35" s="51"/>
      <c r="AZ35" s="51"/>
      <c r="BA35" s="51"/>
      <c r="BB35" s="26"/>
      <c r="BC35" s="51"/>
      <c r="BD35" s="51"/>
      <c r="BE35" s="51"/>
      <c r="BF35" s="51"/>
      <c r="BG35" s="51"/>
      <c r="BH35" s="51"/>
      <c r="BI35" s="49"/>
      <c r="BJ35" s="51"/>
      <c r="BK35" s="51"/>
      <c r="BL35" s="51"/>
      <c r="BM35" s="51"/>
      <c r="BN35" s="51"/>
      <c r="BO35" s="51"/>
      <c r="BP35" s="51"/>
      <c r="BQ35" s="49"/>
      <c r="BR35" s="51"/>
      <c r="BS35" s="51"/>
      <c r="BT35" s="51"/>
      <c r="BU35" s="51"/>
      <c r="BV35" s="51"/>
    </row>
    <row r="36" spans="1:74" x14ac:dyDescent="0.2">
      <c r="S36" s="1" t="s">
        <v>16</v>
      </c>
      <c r="T36" s="2">
        <f>T29</f>
        <v>0</v>
      </c>
      <c r="U36" s="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</row>
    <row r="37" spans="1:74" x14ac:dyDescent="0.2">
      <c r="S37" s="23"/>
      <c r="T37" s="24" t="s">
        <v>129</v>
      </c>
      <c r="U37" s="25"/>
      <c r="AA37" s="51"/>
      <c r="AB37" s="51"/>
      <c r="AC37" s="26"/>
      <c r="AD37" s="26"/>
      <c r="AE37" s="51"/>
      <c r="AF37" s="51"/>
      <c r="AG37" s="51"/>
      <c r="AH37" s="51"/>
      <c r="AI37" s="51"/>
      <c r="AJ37" s="51"/>
      <c r="AK37" s="26"/>
      <c r="AL37" s="26"/>
      <c r="AM37" s="51"/>
      <c r="AN37" s="51"/>
      <c r="AO37" s="51"/>
      <c r="AP37" s="51"/>
      <c r="AQ37" s="51"/>
      <c r="AR37" s="51"/>
      <c r="AS37" s="26"/>
      <c r="AT37" s="26"/>
      <c r="AU37" s="51"/>
      <c r="AV37" s="51"/>
      <c r="AW37" s="51"/>
      <c r="AX37" s="51"/>
      <c r="AY37" s="51"/>
      <c r="AZ37" s="51"/>
      <c r="BA37" s="26"/>
      <c r="BB37" s="26"/>
      <c r="BC37" s="51"/>
      <c r="BD37" s="51"/>
      <c r="BE37" s="51"/>
      <c r="BF37" s="51"/>
      <c r="BG37" s="51"/>
      <c r="BH37" s="51"/>
      <c r="BI37" s="26"/>
      <c r="BJ37" s="26"/>
      <c r="BK37" s="51"/>
      <c r="BL37" s="51"/>
      <c r="BM37" s="51"/>
      <c r="BN37" s="51"/>
      <c r="BO37" s="51"/>
      <c r="BP37" s="51"/>
      <c r="BQ37" s="26"/>
      <c r="BR37" s="26"/>
      <c r="BS37" s="51"/>
      <c r="BT37" s="51"/>
      <c r="BU37" s="51"/>
      <c r="BV37" s="51"/>
    </row>
    <row r="38" spans="1:74" x14ac:dyDescent="0.2">
      <c r="S38" s="1" t="s">
        <v>15</v>
      </c>
      <c r="T38" s="18">
        <f>IF(NOT(IF(T36,1,0)),1,0)</f>
        <v>1</v>
      </c>
      <c r="U38" s="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</row>
    <row r="39" spans="1:74" x14ac:dyDescent="0.2"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</row>
    <row r="40" spans="1:74" x14ac:dyDescent="0.2">
      <c r="B40" t="s">
        <v>115</v>
      </c>
      <c r="V40" s="18">
        <f>V33</f>
        <v>0</v>
      </c>
      <c r="AD40" s="18">
        <f>AD33</f>
        <v>0</v>
      </c>
      <c r="AL40" s="18">
        <f>AL33</f>
        <v>0</v>
      </c>
      <c r="AT40" s="18">
        <f>AT33</f>
        <v>0</v>
      </c>
      <c r="BB40" s="18">
        <f>BB33</f>
        <v>0</v>
      </c>
      <c r="BH40" s="70"/>
      <c r="BI40" s="70"/>
      <c r="BJ40" s="52"/>
      <c r="BK40" s="70"/>
      <c r="BL40" s="70"/>
      <c r="BM40" s="70"/>
      <c r="BN40" s="70"/>
      <c r="BO40" s="70"/>
      <c r="BP40" s="70"/>
      <c r="BQ40" s="70"/>
      <c r="BR40" s="52"/>
      <c r="BS40" s="70"/>
    </row>
    <row r="41" spans="1:74" x14ac:dyDescent="0.2">
      <c r="AA41" s="70"/>
      <c r="AB41" s="70"/>
      <c r="AC41" s="70"/>
      <c r="AE41" s="19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</row>
    <row r="42" spans="1:74" x14ac:dyDescent="0.2">
      <c r="A42" t="s">
        <v>114</v>
      </c>
      <c r="D42" s="18">
        <f>D18</f>
        <v>1</v>
      </c>
      <c r="L42" s="18">
        <f>L28</f>
        <v>1</v>
      </c>
      <c r="T42" s="18">
        <f>T38</f>
        <v>1</v>
      </c>
      <c r="AA42" s="70"/>
      <c r="AB42" s="52"/>
      <c r="AC42" s="70"/>
    </row>
    <row r="43" spans="1:74" x14ac:dyDescent="0.2">
      <c r="AA43" s="70"/>
      <c r="AB43" s="70"/>
      <c r="AC43" s="70"/>
    </row>
    <row r="66" spans="3:22" x14ac:dyDescent="0.2">
      <c r="D66" t="s">
        <v>32</v>
      </c>
      <c r="G66" s="21"/>
    </row>
    <row r="67" spans="3:22" x14ac:dyDescent="0.2">
      <c r="D67" s="43" t="s">
        <v>26</v>
      </c>
      <c r="E67" s="43" t="s">
        <v>1</v>
      </c>
      <c r="F67" s="43" t="s">
        <v>0</v>
      </c>
      <c r="G67" s="43" t="s">
        <v>24</v>
      </c>
      <c r="H67" s="43" t="s">
        <v>7</v>
      </c>
      <c r="O67" s="43" t="s">
        <v>21</v>
      </c>
      <c r="P67" s="43" t="s">
        <v>26</v>
      </c>
      <c r="Q67" s="43" t="s">
        <v>27</v>
      </c>
      <c r="R67" s="43" t="s">
        <v>22</v>
      </c>
      <c r="S67" s="43" t="s">
        <v>24</v>
      </c>
      <c r="T67" s="43" t="s">
        <v>121</v>
      </c>
      <c r="U67" s="43" t="s">
        <v>7</v>
      </c>
    </row>
    <row r="68" spans="3:22" x14ac:dyDescent="0.2">
      <c r="C68" s="1">
        <v>1</v>
      </c>
      <c r="D68" s="40">
        <v>0</v>
      </c>
      <c r="E68" s="40">
        <v>0</v>
      </c>
      <c r="F68" s="40">
        <v>0</v>
      </c>
      <c r="G68" s="3">
        <v>0</v>
      </c>
      <c r="H68" s="3">
        <v>0</v>
      </c>
      <c r="J68" s="46"/>
      <c r="N68" s="1">
        <v>1</v>
      </c>
      <c r="O68" s="41">
        <v>0</v>
      </c>
      <c r="P68" s="40">
        <v>0</v>
      </c>
      <c r="Q68" s="40">
        <v>0</v>
      </c>
      <c r="R68" s="40">
        <v>0</v>
      </c>
      <c r="S68" s="3">
        <v>0</v>
      </c>
      <c r="T68" s="3">
        <v>0</v>
      </c>
      <c r="U68" s="3">
        <v>0</v>
      </c>
      <c r="V68" s="1">
        <v>0</v>
      </c>
    </row>
    <row r="69" spans="3:22" x14ac:dyDescent="0.2">
      <c r="C69" s="1">
        <v>2</v>
      </c>
      <c r="D69" s="40">
        <v>1</v>
      </c>
      <c r="E69" s="40">
        <v>0</v>
      </c>
      <c r="F69" s="40">
        <v>0</v>
      </c>
      <c r="G69" s="3">
        <v>1</v>
      </c>
      <c r="H69" s="3">
        <v>1</v>
      </c>
      <c r="J69" s="21"/>
      <c r="N69" s="1">
        <v>2</v>
      </c>
      <c r="O69" s="41">
        <v>0</v>
      </c>
      <c r="P69" s="40">
        <v>1</v>
      </c>
      <c r="Q69" s="40">
        <v>0</v>
      </c>
      <c r="R69" s="40">
        <v>0</v>
      </c>
      <c r="S69" s="3">
        <v>1</v>
      </c>
      <c r="T69" s="3">
        <v>1</v>
      </c>
      <c r="U69" s="3">
        <v>1</v>
      </c>
      <c r="V69" s="1">
        <v>1</v>
      </c>
    </row>
    <row r="70" spans="3:22" x14ac:dyDescent="0.2">
      <c r="C70" s="1">
        <v>3</v>
      </c>
      <c r="D70" s="40">
        <v>0</v>
      </c>
      <c r="E70" s="40">
        <v>1</v>
      </c>
      <c r="F70" s="40">
        <v>0</v>
      </c>
      <c r="G70" s="3">
        <v>1</v>
      </c>
      <c r="H70" s="3">
        <v>1</v>
      </c>
      <c r="J70" s="21"/>
      <c r="N70" s="1">
        <v>3</v>
      </c>
      <c r="O70" s="41">
        <v>0</v>
      </c>
      <c r="P70" s="40">
        <v>0</v>
      </c>
      <c r="Q70" s="40">
        <v>1</v>
      </c>
      <c r="R70" s="40">
        <v>0</v>
      </c>
      <c r="S70" s="3">
        <v>1</v>
      </c>
      <c r="T70" s="3">
        <v>1</v>
      </c>
      <c r="U70" s="3">
        <v>1</v>
      </c>
      <c r="V70" s="1">
        <v>1</v>
      </c>
    </row>
    <row r="71" spans="3:22" x14ac:dyDescent="0.2">
      <c r="C71" s="1">
        <v>4</v>
      </c>
      <c r="D71" s="40">
        <v>1</v>
      </c>
      <c r="E71" s="40">
        <v>1</v>
      </c>
      <c r="F71" s="40">
        <v>0</v>
      </c>
      <c r="G71" s="3">
        <v>1</v>
      </c>
      <c r="H71" s="3">
        <v>0</v>
      </c>
      <c r="J71" s="21"/>
      <c r="N71" s="1">
        <v>4</v>
      </c>
      <c r="O71" s="41">
        <v>0</v>
      </c>
      <c r="P71" s="40">
        <v>1</v>
      </c>
      <c r="Q71" s="40">
        <v>1</v>
      </c>
      <c r="R71" s="40">
        <v>0</v>
      </c>
      <c r="S71" s="3">
        <v>1</v>
      </c>
      <c r="T71" s="3">
        <v>0</v>
      </c>
      <c r="U71" s="3">
        <v>0</v>
      </c>
      <c r="V71" s="1">
        <v>2</v>
      </c>
    </row>
    <row r="72" spans="3:22" x14ac:dyDescent="0.2">
      <c r="C72" s="1">
        <v>5</v>
      </c>
      <c r="D72" s="40">
        <v>0</v>
      </c>
      <c r="E72" s="40">
        <v>0</v>
      </c>
      <c r="F72" s="40">
        <v>1</v>
      </c>
      <c r="G72" s="3">
        <v>0</v>
      </c>
      <c r="H72" s="3">
        <v>1</v>
      </c>
      <c r="J72" s="21"/>
      <c r="N72" s="1">
        <v>5</v>
      </c>
      <c r="O72" s="41">
        <v>0</v>
      </c>
      <c r="P72" s="40">
        <v>0</v>
      </c>
      <c r="Q72" s="40">
        <v>0</v>
      </c>
      <c r="R72" s="40">
        <v>1</v>
      </c>
      <c r="S72" s="3">
        <v>0</v>
      </c>
      <c r="T72" s="3">
        <v>1</v>
      </c>
      <c r="U72" s="3">
        <v>1</v>
      </c>
      <c r="V72" s="1">
        <v>1</v>
      </c>
    </row>
    <row r="73" spans="3:22" x14ac:dyDescent="0.2">
      <c r="C73" s="1">
        <v>6</v>
      </c>
      <c r="D73" s="40">
        <v>1</v>
      </c>
      <c r="E73" s="40">
        <v>0</v>
      </c>
      <c r="F73" s="40">
        <v>1</v>
      </c>
      <c r="G73" s="3">
        <v>0</v>
      </c>
      <c r="H73" s="3">
        <v>0</v>
      </c>
      <c r="J73" s="21"/>
      <c r="N73" s="1">
        <v>6</v>
      </c>
      <c r="O73" s="41">
        <v>0</v>
      </c>
      <c r="P73" s="40">
        <v>1</v>
      </c>
      <c r="Q73" s="40">
        <v>0</v>
      </c>
      <c r="R73" s="40">
        <v>1</v>
      </c>
      <c r="S73" s="3">
        <v>0</v>
      </c>
      <c r="T73" s="3">
        <v>0</v>
      </c>
      <c r="U73" s="3">
        <v>0</v>
      </c>
      <c r="V73" s="1">
        <v>2</v>
      </c>
    </row>
    <row r="74" spans="3:22" x14ac:dyDescent="0.2">
      <c r="C74" s="1">
        <v>7</v>
      </c>
      <c r="D74" s="40">
        <v>0</v>
      </c>
      <c r="E74" s="40">
        <v>1</v>
      </c>
      <c r="F74" s="40">
        <v>1</v>
      </c>
      <c r="G74" s="3">
        <v>0</v>
      </c>
      <c r="H74" s="3">
        <v>0</v>
      </c>
      <c r="J74" s="21"/>
      <c r="N74" s="1">
        <v>7</v>
      </c>
      <c r="O74" s="41">
        <v>0</v>
      </c>
      <c r="P74" s="40">
        <v>0</v>
      </c>
      <c r="Q74" s="40">
        <v>1</v>
      </c>
      <c r="R74" s="40">
        <v>1</v>
      </c>
      <c r="S74" s="3">
        <v>0</v>
      </c>
      <c r="T74" s="3">
        <v>0</v>
      </c>
      <c r="U74" s="3">
        <v>0</v>
      </c>
      <c r="V74" s="1">
        <v>2</v>
      </c>
    </row>
    <row r="75" spans="3:22" x14ac:dyDescent="0.2">
      <c r="C75" s="1">
        <v>8</v>
      </c>
      <c r="D75" s="40">
        <v>1</v>
      </c>
      <c r="E75" s="40">
        <v>1</v>
      </c>
      <c r="F75" s="40">
        <v>1</v>
      </c>
      <c r="G75" s="3">
        <v>1</v>
      </c>
      <c r="H75" s="3">
        <v>1</v>
      </c>
      <c r="J75" s="21"/>
      <c r="N75" s="1">
        <v>8</v>
      </c>
      <c r="O75" s="41">
        <v>0</v>
      </c>
      <c r="P75" s="40">
        <v>1</v>
      </c>
      <c r="Q75" s="40">
        <v>1</v>
      </c>
      <c r="R75" s="40">
        <v>1</v>
      </c>
      <c r="S75" s="3">
        <v>1</v>
      </c>
      <c r="T75" s="3">
        <v>1</v>
      </c>
      <c r="U75" s="3">
        <v>1</v>
      </c>
      <c r="V75" s="1">
        <v>3</v>
      </c>
    </row>
    <row r="76" spans="3:22" x14ac:dyDescent="0.2">
      <c r="D76" s="72"/>
      <c r="E76" s="72"/>
      <c r="F76" s="72"/>
      <c r="G76" s="50"/>
      <c r="H76" s="50"/>
      <c r="J76" s="21"/>
      <c r="N76" s="1" t="s">
        <v>119</v>
      </c>
      <c r="O76" s="41">
        <v>1</v>
      </c>
      <c r="P76" s="40">
        <v>0</v>
      </c>
      <c r="Q76" s="40">
        <v>0</v>
      </c>
      <c r="R76" s="40">
        <v>0</v>
      </c>
      <c r="S76" s="3">
        <v>0</v>
      </c>
      <c r="T76" s="3">
        <v>0</v>
      </c>
      <c r="U76" s="3">
        <v>0</v>
      </c>
      <c r="V76" s="1">
        <v>0</v>
      </c>
    </row>
    <row r="77" spans="3:22" x14ac:dyDescent="0.2">
      <c r="N77" s="1" t="s">
        <v>120</v>
      </c>
      <c r="O77" s="41">
        <v>1</v>
      </c>
      <c r="P77" s="40">
        <v>1</v>
      </c>
      <c r="Q77" s="40">
        <v>0</v>
      </c>
      <c r="R77" s="40">
        <v>0</v>
      </c>
      <c r="S77" s="3">
        <v>1</v>
      </c>
      <c r="T77" s="3">
        <v>1</v>
      </c>
      <c r="U77" s="3">
        <v>0</v>
      </c>
      <c r="V77" s="1">
        <v>1</v>
      </c>
    </row>
    <row r="78" spans="3:22" x14ac:dyDescent="0.2">
      <c r="N78" s="1" t="s">
        <v>122</v>
      </c>
      <c r="O78" s="41">
        <v>1</v>
      </c>
      <c r="P78" s="40">
        <v>0</v>
      </c>
      <c r="Q78" s="40">
        <v>1</v>
      </c>
      <c r="R78" s="40">
        <v>0</v>
      </c>
      <c r="S78" s="3">
        <v>1</v>
      </c>
      <c r="T78" s="3">
        <v>1</v>
      </c>
      <c r="U78" s="3">
        <v>0</v>
      </c>
      <c r="V78" s="1">
        <v>1</v>
      </c>
    </row>
    <row r="79" spans="3:22" x14ac:dyDescent="0.2">
      <c r="N79" s="1" t="s">
        <v>123</v>
      </c>
      <c r="O79" s="41">
        <v>1</v>
      </c>
      <c r="P79" s="40">
        <v>1</v>
      </c>
      <c r="Q79" s="40">
        <v>1</v>
      </c>
      <c r="R79" s="40">
        <v>0</v>
      </c>
      <c r="S79" s="3">
        <v>1</v>
      </c>
      <c r="T79" s="3">
        <v>0</v>
      </c>
      <c r="U79" s="3">
        <v>0</v>
      </c>
      <c r="V79" s="1">
        <v>2</v>
      </c>
    </row>
    <row r="80" spans="3:22" x14ac:dyDescent="0.2">
      <c r="N80" s="1" t="s">
        <v>124</v>
      </c>
      <c r="O80" s="41">
        <v>1</v>
      </c>
      <c r="P80" s="40">
        <v>0</v>
      </c>
      <c r="Q80" s="40">
        <v>0</v>
      </c>
      <c r="R80" s="40">
        <v>1</v>
      </c>
      <c r="S80" s="3">
        <v>0</v>
      </c>
      <c r="T80" s="3">
        <v>1</v>
      </c>
      <c r="U80" s="3">
        <v>1</v>
      </c>
      <c r="V80" s="1">
        <v>1</v>
      </c>
    </row>
    <row r="81" spans="14:22" x14ac:dyDescent="0.2">
      <c r="N81" s="1" t="s">
        <v>125</v>
      </c>
      <c r="O81" s="41">
        <v>1</v>
      </c>
      <c r="P81" s="40">
        <v>1</v>
      </c>
      <c r="Q81" s="40">
        <v>0</v>
      </c>
      <c r="R81" s="40">
        <v>1</v>
      </c>
      <c r="S81" s="3">
        <v>0</v>
      </c>
      <c r="T81" s="3">
        <v>0</v>
      </c>
      <c r="U81" s="3">
        <v>1</v>
      </c>
      <c r="V81" s="1">
        <v>2</v>
      </c>
    </row>
    <row r="82" spans="14:22" x14ac:dyDescent="0.2">
      <c r="N82" s="1" t="s">
        <v>126</v>
      </c>
      <c r="O82" s="41">
        <v>1</v>
      </c>
      <c r="P82" s="40">
        <v>0</v>
      </c>
      <c r="Q82" s="40">
        <v>1</v>
      </c>
      <c r="R82" s="40">
        <v>1</v>
      </c>
      <c r="S82" s="3">
        <v>0</v>
      </c>
      <c r="T82" s="3">
        <v>0</v>
      </c>
      <c r="U82" s="3">
        <v>1</v>
      </c>
      <c r="V82" s="1">
        <v>2</v>
      </c>
    </row>
    <row r="83" spans="14:22" x14ac:dyDescent="0.2">
      <c r="N83" s="1" t="s">
        <v>127</v>
      </c>
      <c r="O83" s="41">
        <v>1</v>
      </c>
      <c r="P83" s="40">
        <v>1</v>
      </c>
      <c r="Q83" s="40">
        <v>1</v>
      </c>
      <c r="R83" s="40">
        <v>1</v>
      </c>
      <c r="S83" s="3">
        <v>1</v>
      </c>
      <c r="T83" s="3">
        <v>1</v>
      </c>
      <c r="U83" s="3">
        <v>1</v>
      </c>
      <c r="V83" s="1">
        <v>3</v>
      </c>
    </row>
  </sheetData>
  <pageMargins left="0.7" right="0.7" top="0.75" bottom="0.75" header="0.3" footer="0.3"/>
  <pageSetup paperSize="8" scale="58" orientation="landscape" horizontalDpi="1200" verticalDpi="12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V51"/>
  <sheetViews>
    <sheetView topLeftCell="B1" workbookViewId="0">
      <selection activeCell="C1" sqref="C1"/>
    </sheetView>
  </sheetViews>
  <sheetFormatPr defaultRowHeight="12.75" x14ac:dyDescent="0.2"/>
  <cols>
    <col min="1" max="122" width="2.7109375" customWidth="1"/>
  </cols>
  <sheetData>
    <row r="3" spans="2:74" ht="13.5" thickBot="1" x14ac:dyDescent="0.25">
      <c r="E3" s="2">
        <v>1</v>
      </c>
      <c r="G3" s="2">
        <v>1</v>
      </c>
      <c r="K3" s="2">
        <v>1</v>
      </c>
      <c r="M3" s="2">
        <v>1</v>
      </c>
      <c r="Q3" s="2">
        <v>1</v>
      </c>
      <c r="S3" s="2">
        <v>1</v>
      </c>
      <c r="W3" s="2">
        <v>1</v>
      </c>
      <c r="Y3" s="2">
        <v>1</v>
      </c>
      <c r="AC3" s="2">
        <v>1</v>
      </c>
      <c r="AE3" s="2">
        <v>1</v>
      </c>
      <c r="AI3" s="2">
        <v>1</v>
      </c>
      <c r="AK3" s="2">
        <v>1</v>
      </c>
      <c r="AO3" s="2">
        <v>1</v>
      </c>
      <c r="AQ3" s="2">
        <v>1</v>
      </c>
      <c r="AU3" s="2">
        <v>1</v>
      </c>
      <c r="AW3" s="2">
        <v>1</v>
      </c>
      <c r="BA3" s="2">
        <v>1</v>
      </c>
      <c r="BC3" s="2">
        <v>1</v>
      </c>
      <c r="BG3" s="2">
        <v>1</v>
      </c>
      <c r="BI3" s="2">
        <v>1</v>
      </c>
      <c r="BM3" s="2">
        <v>1</v>
      </c>
      <c r="BO3" s="2">
        <v>1</v>
      </c>
      <c r="BS3" s="2">
        <v>1</v>
      </c>
      <c r="BU3" s="2">
        <v>1</v>
      </c>
    </row>
    <row r="4" spans="2:74" x14ac:dyDescent="0.2">
      <c r="E4" s="86" t="s">
        <v>0</v>
      </c>
      <c r="F4" s="87"/>
      <c r="G4" s="102" t="s">
        <v>1</v>
      </c>
      <c r="K4" s="86" t="s">
        <v>0</v>
      </c>
      <c r="L4" s="87"/>
      <c r="M4" s="102" t="s">
        <v>1</v>
      </c>
      <c r="Q4" s="86" t="s">
        <v>0</v>
      </c>
      <c r="R4" s="87"/>
      <c r="S4" s="102" t="s">
        <v>1</v>
      </c>
      <c r="W4" s="86" t="s">
        <v>0</v>
      </c>
      <c r="X4" s="87"/>
      <c r="Y4" s="102" t="s">
        <v>1</v>
      </c>
      <c r="AC4" s="86" t="s">
        <v>0</v>
      </c>
      <c r="AD4" s="87"/>
      <c r="AE4" s="102" t="s">
        <v>1</v>
      </c>
      <c r="AI4" s="86" t="s">
        <v>0</v>
      </c>
      <c r="AJ4" s="87"/>
      <c r="AK4" s="102" t="s">
        <v>1</v>
      </c>
      <c r="AO4" s="86" t="s">
        <v>0</v>
      </c>
      <c r="AP4" s="87"/>
      <c r="AQ4" s="102" t="s">
        <v>1</v>
      </c>
      <c r="AU4" s="86" t="s">
        <v>0</v>
      </c>
      <c r="AV4" s="87"/>
      <c r="AW4" s="102" t="s">
        <v>1</v>
      </c>
      <c r="BA4" s="86" t="s">
        <v>0</v>
      </c>
      <c r="BB4" s="87"/>
      <c r="BC4" s="102" t="s">
        <v>1</v>
      </c>
      <c r="BG4" s="86" t="s">
        <v>0</v>
      </c>
      <c r="BH4" s="87"/>
      <c r="BI4" s="102" t="s">
        <v>1</v>
      </c>
      <c r="BM4" s="86" t="s">
        <v>0</v>
      </c>
      <c r="BN4" s="87"/>
      <c r="BO4" s="102" t="s">
        <v>1</v>
      </c>
      <c r="BS4" s="86" t="s">
        <v>0</v>
      </c>
      <c r="BT4" s="87"/>
      <c r="BU4" s="102" t="s">
        <v>1</v>
      </c>
    </row>
    <row r="5" spans="2:74" x14ac:dyDescent="0.2">
      <c r="E5" s="89"/>
      <c r="F5" s="13">
        <v>1</v>
      </c>
      <c r="G5" s="103"/>
      <c r="K5" s="89"/>
      <c r="L5" s="13">
        <v>2</v>
      </c>
      <c r="M5" s="103"/>
      <c r="Q5" s="89"/>
      <c r="R5" s="13">
        <v>3</v>
      </c>
      <c r="S5" s="103"/>
      <c r="W5" s="89"/>
      <c r="X5" s="13">
        <v>4</v>
      </c>
      <c r="Y5" s="103"/>
      <c r="AA5" s="51"/>
      <c r="AC5" s="89"/>
      <c r="AD5" s="13">
        <v>5</v>
      </c>
      <c r="AE5" s="103"/>
      <c r="AG5" s="51"/>
      <c r="AI5" s="89"/>
      <c r="AJ5" s="13">
        <v>6</v>
      </c>
      <c r="AK5" s="103"/>
      <c r="AM5" s="51"/>
      <c r="AO5" s="89"/>
      <c r="AP5" s="13">
        <v>7</v>
      </c>
      <c r="AQ5" s="103"/>
      <c r="AU5" s="89"/>
      <c r="AV5" s="13">
        <v>8</v>
      </c>
      <c r="AW5" s="103"/>
      <c r="BA5" s="89"/>
      <c r="BB5" s="13">
        <v>9</v>
      </c>
      <c r="BC5" s="103"/>
      <c r="BG5" s="89"/>
      <c r="BH5" s="13">
        <v>10</v>
      </c>
      <c r="BI5" s="103"/>
      <c r="BM5" s="89"/>
      <c r="BN5" s="13">
        <v>11</v>
      </c>
      <c r="BO5" s="103"/>
      <c r="BS5" s="89"/>
      <c r="BT5" s="13">
        <v>12</v>
      </c>
      <c r="BU5" s="103"/>
    </row>
    <row r="6" spans="2:74" x14ac:dyDescent="0.2">
      <c r="E6" s="89"/>
      <c r="F6" s="214" t="s">
        <v>248</v>
      </c>
      <c r="G6" s="103"/>
      <c r="K6" s="89"/>
      <c r="L6" s="214" t="s">
        <v>248</v>
      </c>
      <c r="M6" s="103"/>
      <c r="O6" s="1"/>
      <c r="Q6" s="89"/>
      <c r="R6" s="214" t="s">
        <v>248</v>
      </c>
      <c r="S6" s="103"/>
      <c r="W6" s="89"/>
      <c r="X6" s="214" t="s">
        <v>248</v>
      </c>
      <c r="Y6" s="103"/>
      <c r="AA6" s="51"/>
      <c r="AC6" s="89"/>
      <c r="AD6" s="214" t="s">
        <v>248</v>
      </c>
      <c r="AE6" s="103"/>
      <c r="AG6" s="20"/>
      <c r="AI6" s="89"/>
      <c r="AJ6" s="214" t="s">
        <v>248</v>
      </c>
      <c r="AK6" s="103"/>
      <c r="AM6" s="51"/>
      <c r="AO6" s="89"/>
      <c r="AP6" s="214" t="s">
        <v>248</v>
      </c>
      <c r="AQ6" s="103"/>
      <c r="AU6" s="89"/>
      <c r="AV6" s="214" t="s">
        <v>248</v>
      </c>
      <c r="AW6" s="103"/>
      <c r="BA6" s="89"/>
      <c r="BB6" s="214" t="s">
        <v>248</v>
      </c>
      <c r="BC6" s="103"/>
      <c r="BG6" s="89"/>
      <c r="BH6" s="214" t="s">
        <v>248</v>
      </c>
      <c r="BI6" s="103"/>
      <c r="BM6" s="89"/>
      <c r="BN6" s="214" t="s">
        <v>248</v>
      </c>
      <c r="BO6" s="103"/>
      <c r="BS6" s="89"/>
      <c r="BT6" s="214" t="s">
        <v>248</v>
      </c>
      <c r="BU6" s="103"/>
    </row>
    <row r="7" spans="2:74" x14ac:dyDescent="0.2">
      <c r="E7" s="89"/>
      <c r="F7" s="13"/>
      <c r="G7" s="103"/>
      <c r="K7" s="89"/>
      <c r="L7" s="13"/>
      <c r="M7" s="103"/>
      <c r="O7" s="26"/>
      <c r="Q7" s="89"/>
      <c r="R7" s="13"/>
      <c r="S7" s="103"/>
      <c r="W7" s="89"/>
      <c r="X7" s="13"/>
      <c r="Y7" s="103"/>
      <c r="AA7" s="51"/>
      <c r="AC7" s="89"/>
      <c r="AD7" s="13"/>
      <c r="AE7" s="103"/>
      <c r="AG7" s="26"/>
      <c r="AI7" s="89"/>
      <c r="AJ7" s="13"/>
      <c r="AK7" s="103"/>
      <c r="AM7" s="51"/>
      <c r="AO7" s="89"/>
      <c r="AP7" s="13"/>
      <c r="AQ7" s="103"/>
      <c r="AU7" s="89"/>
      <c r="AV7" s="13"/>
      <c r="AW7" s="103"/>
      <c r="BA7" s="89"/>
      <c r="BB7" s="13"/>
      <c r="BC7" s="103"/>
      <c r="BG7" s="89"/>
      <c r="BH7" s="13"/>
      <c r="BI7" s="103"/>
      <c r="BM7" s="89"/>
      <c r="BN7" s="13"/>
      <c r="BO7" s="103"/>
      <c r="BS7" s="89"/>
      <c r="BT7" s="13"/>
      <c r="BU7" s="103"/>
    </row>
    <row r="8" spans="2:74" x14ac:dyDescent="0.2">
      <c r="B8" s="2">
        <v>0</v>
      </c>
      <c r="D8" s="2">
        <f>B8</f>
        <v>0</v>
      </c>
      <c r="E8" s="216" t="s">
        <v>241</v>
      </c>
      <c r="F8" s="13"/>
      <c r="G8" s="103" t="s">
        <v>22</v>
      </c>
      <c r="H8" s="18">
        <f xml:space="preserve"> IF( OR( AND( OR( AND( D8, E3 ), AND( D10, NOT( E3 ) ) ), G3 ), ( AND( OR( AND( D12, E3 ), AND( D14, NOT( E3 ) ) ), NOT( G3 ) ) ) ), 1, 0 )</f>
        <v>0</v>
      </c>
      <c r="J8" s="2">
        <f>D8</f>
        <v>0</v>
      </c>
      <c r="K8" s="216" t="s">
        <v>241</v>
      </c>
      <c r="L8" s="13"/>
      <c r="M8" s="103" t="s">
        <v>22</v>
      </c>
      <c r="N8" s="18">
        <f xml:space="preserve"> IF( OR( AND( OR( AND( J8, K3 ), AND( J10, NOT( K3 ) ) ), M3 ), ( AND( OR( AND( J12, K3 ), AND( J14, NOT( K3 ) ) ), NOT( M3 ) ) ) ), 1, 0 )</f>
        <v>0</v>
      </c>
      <c r="O8" s="26"/>
      <c r="P8" s="2">
        <f>J8</f>
        <v>0</v>
      </c>
      <c r="Q8" s="216" t="s">
        <v>241</v>
      </c>
      <c r="R8" s="13"/>
      <c r="S8" s="103" t="s">
        <v>22</v>
      </c>
      <c r="T8" s="18">
        <f xml:space="preserve"> IF( OR( AND( OR( AND( P8, Q3 ), AND( P10, NOT( Q3 ) ) ), S3 ), ( AND( OR( AND( P12, Q3 ), AND( P14, NOT( Q3 ) ) ), NOT( S3 ) ) ) ), 1, 0 )</f>
        <v>0</v>
      </c>
      <c r="V8" s="2">
        <f>P8</f>
        <v>0</v>
      </c>
      <c r="W8" s="216" t="s">
        <v>241</v>
      </c>
      <c r="X8" s="13"/>
      <c r="Y8" s="103" t="s">
        <v>22</v>
      </c>
      <c r="Z8" s="18">
        <f xml:space="preserve"> IF( OR( AND( OR( AND( V8, W3 ), AND( V10, NOT( W3 ) ) ), Y3 ), ( AND( OR( AND( V12, W3 ), AND( V14, NOT( W3 ) ) ), NOT( Y3 ) ) ) ), 1, 0 )</f>
        <v>0</v>
      </c>
      <c r="AA8" s="51"/>
      <c r="AB8" s="2">
        <f>V8</f>
        <v>0</v>
      </c>
      <c r="AC8" s="216" t="s">
        <v>241</v>
      </c>
      <c r="AD8" s="13"/>
      <c r="AE8" s="103" t="s">
        <v>22</v>
      </c>
      <c r="AF8" s="18">
        <f xml:space="preserve"> IF( OR( AND( OR( AND( AB8, AC3 ), AND( AB10, NOT( AC3 ) ) ), AE3 ), ( AND( OR( AND( AB12, AC3 ), AND( AB14, NOT( AC3 ) ) ), NOT( AE3 ) ) ) ), 1, 0 )</f>
        <v>0</v>
      </c>
      <c r="AG8" s="51"/>
      <c r="AH8" s="2">
        <f>AB8</f>
        <v>0</v>
      </c>
      <c r="AI8" s="216" t="s">
        <v>241</v>
      </c>
      <c r="AJ8" s="13"/>
      <c r="AK8" s="103" t="s">
        <v>22</v>
      </c>
      <c r="AL8" s="18">
        <f xml:space="preserve"> IF( OR( AND( OR( AND( AH8, AI3 ), AND( AH10, NOT( AI3 ) ) ), AK3 ), ( AND( OR( AND( AH12, AI3 ), AND( AH14, NOT( AI3 ) ) ), NOT( AK3 ) ) ) ), 1, 0 )</f>
        <v>0</v>
      </c>
      <c r="AM8" s="26"/>
      <c r="AN8" s="2">
        <f>AH8</f>
        <v>0</v>
      </c>
      <c r="AO8" s="216" t="s">
        <v>241</v>
      </c>
      <c r="AP8" s="13"/>
      <c r="AQ8" s="103" t="s">
        <v>22</v>
      </c>
      <c r="AR8" s="18">
        <f xml:space="preserve"> IF( OR( AND( OR( AND( AN8, AO3 ), AND( AN10, NOT( AO3 ) ) ), AQ3 ), ( AND( OR( AND( AN12, AO3 ), AND( AN14, NOT( AO3 ) ) ), NOT( AQ3 ) ) ) ), 1, 0 )</f>
        <v>0</v>
      </c>
      <c r="AT8" s="2">
        <f>AN8</f>
        <v>0</v>
      </c>
      <c r="AU8" s="216" t="s">
        <v>241</v>
      </c>
      <c r="AV8" s="13"/>
      <c r="AW8" s="103" t="s">
        <v>22</v>
      </c>
      <c r="AX8" s="18">
        <f xml:space="preserve"> IF( OR( AND( OR( AND( AT8, AU3 ), AND( AT10, NOT( AU3 ) ) ), AW3 ), ( AND( OR( AND( AT12, AU3 ), AND( AT14, NOT( AU3 ) ) ), NOT( AW3 ) ) ) ), 1, 0 )</f>
        <v>0</v>
      </c>
      <c r="AZ8" s="2">
        <f>AT8</f>
        <v>0</v>
      </c>
      <c r="BA8" s="216" t="s">
        <v>241</v>
      </c>
      <c r="BB8" s="13"/>
      <c r="BC8" s="103" t="s">
        <v>22</v>
      </c>
      <c r="BD8" s="18">
        <f xml:space="preserve"> IF( OR( AND( OR( AND( AZ8, BA3 ), AND( AZ10, NOT( BA3 ) ) ), BC3 ), ( AND( OR( AND( AZ12, BA3 ), AND( AZ14, NOT( BA3 ) ) ), NOT( BC3 ) ) ) ), 1, 0 )</f>
        <v>0</v>
      </c>
      <c r="BF8" s="2">
        <f>AZ8</f>
        <v>0</v>
      </c>
      <c r="BG8" s="216" t="s">
        <v>241</v>
      </c>
      <c r="BH8" s="13"/>
      <c r="BI8" s="103" t="s">
        <v>22</v>
      </c>
      <c r="BJ8" s="18">
        <f xml:space="preserve"> IF( OR( AND( OR( AND( BF8, BG3 ), AND( BF10, NOT( BG3 ) ) ), BI3 ), ( AND( OR( AND( BF12, BG3 ), AND( BF14, NOT( BG3 ) ) ), NOT( BI3 ) ) ) ), 1, 0 )</f>
        <v>0</v>
      </c>
      <c r="BL8" s="2">
        <f>BF8</f>
        <v>0</v>
      </c>
      <c r="BM8" s="216" t="s">
        <v>241</v>
      </c>
      <c r="BN8" s="13"/>
      <c r="BO8" s="103" t="s">
        <v>22</v>
      </c>
      <c r="BP8" s="18">
        <f xml:space="preserve"> IF( OR( AND( OR( AND( BL8, BM3 ), AND( BL10, NOT( BM3 ) ) ), BO3 ), ( AND( OR( AND( BL12, BM3 ), AND( BL14, NOT( BM3 ) ) ), NOT( BO3 ) ) ) ), 1, 0 )</f>
        <v>0</v>
      </c>
      <c r="BR8" s="2">
        <f>BL8</f>
        <v>0</v>
      </c>
      <c r="BS8" s="216" t="s">
        <v>241</v>
      </c>
      <c r="BT8" s="13"/>
      <c r="BU8" s="103" t="s">
        <v>22</v>
      </c>
      <c r="BV8" s="18">
        <f xml:space="preserve"> IF( OR( AND( OR( AND( BR8, BS3 ), AND( BR10, NOT( BS3 ) ) ), BU3 ), ( AND( OR( AND( BR12, BS3 ), AND( BR14, NOT( BS3 ) ) ), NOT( BU3 ) ) ) ), 1, 0 )</f>
        <v>0</v>
      </c>
    </row>
    <row r="9" spans="2:74" x14ac:dyDescent="0.2">
      <c r="E9" s="216"/>
      <c r="F9" s="13"/>
      <c r="G9" s="103"/>
      <c r="K9" s="216"/>
      <c r="L9" s="13"/>
      <c r="M9" s="103"/>
      <c r="O9" s="20"/>
      <c r="Q9" s="216"/>
      <c r="R9" s="13"/>
      <c r="S9" s="103"/>
      <c r="W9" s="216"/>
      <c r="X9" s="13"/>
      <c r="Y9" s="103"/>
      <c r="AA9" s="51"/>
      <c r="AC9" s="216"/>
      <c r="AD9" s="13"/>
      <c r="AE9" s="103"/>
      <c r="AG9" s="51"/>
      <c r="AI9" s="216"/>
      <c r="AJ9" s="13"/>
      <c r="AK9" s="103"/>
      <c r="AM9" s="19"/>
      <c r="AO9" s="216"/>
      <c r="AP9" s="13"/>
      <c r="AQ9" s="103"/>
      <c r="AU9" s="216"/>
      <c r="AV9" s="13"/>
      <c r="AW9" s="103"/>
      <c r="BA9" s="216"/>
      <c r="BB9" s="13"/>
      <c r="BC9" s="103"/>
      <c r="BG9" s="216"/>
      <c r="BH9" s="13"/>
      <c r="BI9" s="103"/>
      <c r="BM9" s="216"/>
      <c r="BN9" s="13"/>
      <c r="BO9" s="103"/>
      <c r="BS9" s="216"/>
      <c r="BT9" s="13"/>
      <c r="BU9" s="103"/>
    </row>
    <row r="10" spans="2:74" x14ac:dyDescent="0.2">
      <c r="B10" s="2">
        <v>1</v>
      </c>
      <c r="D10" s="2">
        <f>B10</f>
        <v>1</v>
      </c>
      <c r="E10" s="216" t="s">
        <v>242</v>
      </c>
      <c r="F10" s="13"/>
      <c r="G10" s="103"/>
      <c r="J10" s="2">
        <f>D10</f>
        <v>1</v>
      </c>
      <c r="K10" s="216" t="s">
        <v>242</v>
      </c>
      <c r="L10" s="13"/>
      <c r="M10" s="103"/>
      <c r="O10" s="26"/>
      <c r="P10" s="2">
        <f>J10</f>
        <v>1</v>
      </c>
      <c r="Q10" s="216" t="s">
        <v>242</v>
      </c>
      <c r="R10" s="13"/>
      <c r="S10" s="103"/>
      <c r="V10" s="2">
        <f>P10</f>
        <v>1</v>
      </c>
      <c r="W10" s="216" t="s">
        <v>242</v>
      </c>
      <c r="X10" s="13"/>
      <c r="Y10" s="103"/>
      <c r="AA10" s="51"/>
      <c r="AB10" s="2">
        <f>V10</f>
        <v>1</v>
      </c>
      <c r="AC10" s="216" t="s">
        <v>242</v>
      </c>
      <c r="AD10" s="13"/>
      <c r="AE10" s="103"/>
      <c r="AG10" s="26"/>
      <c r="AH10" s="2">
        <f>AB10</f>
        <v>1</v>
      </c>
      <c r="AI10" s="216" t="s">
        <v>242</v>
      </c>
      <c r="AJ10" s="13"/>
      <c r="AK10" s="103"/>
      <c r="AM10" s="51"/>
      <c r="AN10" s="2">
        <f>AH10</f>
        <v>1</v>
      </c>
      <c r="AO10" s="216" t="s">
        <v>242</v>
      </c>
      <c r="AP10" s="13"/>
      <c r="AQ10" s="103"/>
      <c r="AT10" s="2">
        <f>AN10</f>
        <v>1</v>
      </c>
      <c r="AU10" s="216" t="s">
        <v>242</v>
      </c>
      <c r="AV10" s="13"/>
      <c r="AW10" s="103"/>
      <c r="AZ10" s="2">
        <f>AT10</f>
        <v>1</v>
      </c>
      <c r="BA10" s="216" t="s">
        <v>242</v>
      </c>
      <c r="BB10" s="13"/>
      <c r="BC10" s="103"/>
      <c r="BF10" s="2">
        <f>AZ10</f>
        <v>1</v>
      </c>
      <c r="BG10" s="216" t="s">
        <v>242</v>
      </c>
      <c r="BH10" s="13"/>
      <c r="BI10" s="103"/>
      <c r="BL10" s="2">
        <f>BF10</f>
        <v>1</v>
      </c>
      <c r="BM10" s="216" t="s">
        <v>242</v>
      </c>
      <c r="BN10" s="13"/>
      <c r="BO10" s="103"/>
      <c r="BR10" s="2">
        <f>BL10</f>
        <v>1</v>
      </c>
      <c r="BS10" s="216" t="s">
        <v>242</v>
      </c>
      <c r="BT10" s="13"/>
      <c r="BU10" s="103"/>
    </row>
    <row r="11" spans="2:74" x14ac:dyDescent="0.2">
      <c r="E11" s="216"/>
      <c r="F11" s="13"/>
      <c r="G11" s="103"/>
      <c r="K11" s="216"/>
      <c r="L11" s="13"/>
      <c r="M11" s="103"/>
      <c r="O11" s="19"/>
      <c r="Q11" s="216"/>
      <c r="R11" s="13"/>
      <c r="S11" s="103"/>
      <c r="W11" s="216"/>
      <c r="X11" s="13"/>
      <c r="Y11" s="103"/>
      <c r="AA11" s="19"/>
      <c r="AC11" s="216"/>
      <c r="AD11" s="13"/>
      <c r="AE11" s="103"/>
      <c r="AG11" s="51"/>
      <c r="AI11" s="216"/>
      <c r="AJ11" s="13"/>
      <c r="AK11" s="103"/>
      <c r="AM11" s="26"/>
      <c r="AO11" s="216"/>
      <c r="AP11" s="13"/>
      <c r="AQ11" s="103"/>
      <c r="AU11" s="216"/>
      <c r="AV11" s="13"/>
      <c r="AW11" s="103"/>
      <c r="BA11" s="216"/>
      <c r="BB11" s="13"/>
      <c r="BC11" s="103"/>
      <c r="BG11" s="216"/>
      <c r="BH11" s="13"/>
      <c r="BI11" s="103"/>
      <c r="BM11" s="216"/>
      <c r="BN11" s="13"/>
      <c r="BO11" s="103"/>
      <c r="BS11" s="216"/>
      <c r="BT11" s="13"/>
      <c r="BU11" s="103"/>
    </row>
    <row r="12" spans="2:74" x14ac:dyDescent="0.2">
      <c r="B12" s="2">
        <v>1</v>
      </c>
      <c r="D12" s="2">
        <f>B12</f>
        <v>1</v>
      </c>
      <c r="E12" s="216" t="s">
        <v>243</v>
      </c>
      <c r="F12" s="13"/>
      <c r="G12" s="103"/>
      <c r="J12" s="2">
        <f>D12</f>
        <v>1</v>
      </c>
      <c r="K12" s="216" t="s">
        <v>243</v>
      </c>
      <c r="L12" s="13"/>
      <c r="M12" s="103"/>
      <c r="O12" s="20"/>
      <c r="P12" s="2">
        <f>J12</f>
        <v>1</v>
      </c>
      <c r="Q12" s="216" t="s">
        <v>243</v>
      </c>
      <c r="R12" s="13"/>
      <c r="S12" s="103"/>
      <c r="V12" s="2">
        <f>P12</f>
        <v>1</v>
      </c>
      <c r="W12" s="216" t="s">
        <v>243</v>
      </c>
      <c r="X12" s="13"/>
      <c r="Y12" s="103"/>
      <c r="AA12" s="51"/>
      <c r="AB12" s="2">
        <f>V12</f>
        <v>1</v>
      </c>
      <c r="AC12" s="216" t="s">
        <v>243</v>
      </c>
      <c r="AD12" s="13"/>
      <c r="AE12" s="103"/>
      <c r="AG12" s="51"/>
      <c r="AH12" s="2">
        <f>AB12</f>
        <v>1</v>
      </c>
      <c r="AI12" s="216" t="s">
        <v>243</v>
      </c>
      <c r="AJ12" s="13"/>
      <c r="AK12" s="103"/>
      <c r="AM12" s="20"/>
      <c r="AN12" s="2">
        <f>AH12</f>
        <v>1</v>
      </c>
      <c r="AO12" s="216" t="s">
        <v>243</v>
      </c>
      <c r="AP12" s="13"/>
      <c r="AQ12" s="103"/>
      <c r="AT12" s="2">
        <f>AN12</f>
        <v>1</v>
      </c>
      <c r="AU12" s="216" t="s">
        <v>243</v>
      </c>
      <c r="AV12" s="13"/>
      <c r="AW12" s="103"/>
      <c r="AZ12" s="2">
        <f>AT12</f>
        <v>1</v>
      </c>
      <c r="BA12" s="216" t="s">
        <v>243</v>
      </c>
      <c r="BB12" s="13"/>
      <c r="BC12" s="103"/>
      <c r="BF12" s="2">
        <f>AZ12</f>
        <v>1</v>
      </c>
      <c r="BG12" s="216" t="s">
        <v>243</v>
      </c>
      <c r="BH12" s="13"/>
      <c r="BI12" s="103"/>
      <c r="BL12" s="2">
        <f>BF12</f>
        <v>1</v>
      </c>
      <c r="BM12" s="216" t="s">
        <v>243</v>
      </c>
      <c r="BN12" s="13"/>
      <c r="BO12" s="103"/>
      <c r="BR12" s="2">
        <f>BL12</f>
        <v>1</v>
      </c>
      <c r="BS12" s="216" t="s">
        <v>243</v>
      </c>
      <c r="BT12" s="13"/>
      <c r="BU12" s="103"/>
    </row>
    <row r="13" spans="2:74" x14ac:dyDescent="0.2">
      <c r="E13" s="216"/>
      <c r="F13" s="13"/>
      <c r="G13" s="103"/>
      <c r="K13" s="216"/>
      <c r="L13" s="13"/>
      <c r="M13" s="103"/>
      <c r="O13" s="51"/>
      <c r="Q13" s="216"/>
      <c r="R13" s="13"/>
      <c r="S13" s="103"/>
      <c r="W13" s="216"/>
      <c r="X13" s="13"/>
      <c r="Y13" s="103"/>
      <c r="AA13" s="51"/>
      <c r="AC13" s="216"/>
      <c r="AD13" s="13"/>
      <c r="AE13" s="103"/>
      <c r="AG13" s="19"/>
      <c r="AI13" s="216"/>
      <c r="AJ13" s="13"/>
      <c r="AK13" s="103"/>
      <c r="AM13" s="26"/>
      <c r="AO13" s="216"/>
      <c r="AP13" s="13"/>
      <c r="AQ13" s="103"/>
      <c r="AU13" s="216"/>
      <c r="AV13" s="13"/>
      <c r="AW13" s="103"/>
      <c r="BA13" s="216"/>
      <c r="BB13" s="13"/>
      <c r="BC13" s="103"/>
      <c r="BG13" s="216"/>
      <c r="BH13" s="13"/>
      <c r="BI13" s="103"/>
      <c r="BM13" s="216"/>
      <c r="BN13" s="13"/>
      <c r="BO13" s="103"/>
      <c r="BS13" s="216"/>
      <c r="BT13" s="13"/>
      <c r="BU13" s="103"/>
    </row>
    <row r="14" spans="2:74" x14ac:dyDescent="0.2">
      <c r="B14" s="2">
        <v>0</v>
      </c>
      <c r="D14" s="2">
        <f>B14</f>
        <v>0</v>
      </c>
      <c r="E14" s="216" t="s">
        <v>244</v>
      </c>
      <c r="F14" s="13"/>
      <c r="G14" s="103"/>
      <c r="J14" s="2">
        <f>D14</f>
        <v>0</v>
      </c>
      <c r="K14" s="216" t="s">
        <v>244</v>
      </c>
      <c r="L14" s="13"/>
      <c r="M14" s="103"/>
      <c r="P14" s="2">
        <f>J14</f>
        <v>0</v>
      </c>
      <c r="Q14" s="216" t="s">
        <v>244</v>
      </c>
      <c r="R14" s="13"/>
      <c r="S14" s="103"/>
      <c r="V14" s="2">
        <f>P14</f>
        <v>0</v>
      </c>
      <c r="W14" s="216" t="s">
        <v>244</v>
      </c>
      <c r="X14" s="13"/>
      <c r="Y14" s="103"/>
      <c r="AA14" s="51"/>
      <c r="AB14" s="2">
        <f>V14</f>
        <v>0</v>
      </c>
      <c r="AC14" s="216" t="s">
        <v>244</v>
      </c>
      <c r="AD14" s="13"/>
      <c r="AE14" s="103"/>
      <c r="AG14" s="19"/>
      <c r="AH14" s="2">
        <f>AB14</f>
        <v>0</v>
      </c>
      <c r="AI14" s="216" t="s">
        <v>244</v>
      </c>
      <c r="AJ14" s="13"/>
      <c r="AK14" s="103"/>
      <c r="AM14" s="51"/>
      <c r="AN14" s="2">
        <f>AH14</f>
        <v>0</v>
      </c>
      <c r="AO14" s="216" t="s">
        <v>244</v>
      </c>
      <c r="AP14" s="13"/>
      <c r="AQ14" s="103"/>
      <c r="AT14" s="2">
        <f>AN14</f>
        <v>0</v>
      </c>
      <c r="AU14" s="216" t="s">
        <v>244</v>
      </c>
      <c r="AV14" s="13"/>
      <c r="AW14" s="103"/>
      <c r="AZ14" s="2">
        <f>AT14</f>
        <v>0</v>
      </c>
      <c r="BA14" s="216" t="s">
        <v>244</v>
      </c>
      <c r="BB14" s="13"/>
      <c r="BC14" s="103"/>
      <c r="BF14" s="2">
        <f>AZ14</f>
        <v>0</v>
      </c>
      <c r="BG14" s="216" t="s">
        <v>244</v>
      </c>
      <c r="BH14" s="13"/>
      <c r="BI14" s="103"/>
      <c r="BL14" s="2">
        <f>BF14</f>
        <v>0</v>
      </c>
      <c r="BM14" s="216" t="s">
        <v>244</v>
      </c>
      <c r="BN14" s="13"/>
      <c r="BO14" s="103"/>
      <c r="BR14" s="2">
        <f>BL14</f>
        <v>0</v>
      </c>
      <c r="BS14" s="216" t="s">
        <v>244</v>
      </c>
      <c r="BT14" s="13"/>
      <c r="BU14" s="103"/>
    </row>
    <row r="15" spans="2:74" x14ac:dyDescent="0.2">
      <c r="E15" s="216"/>
      <c r="F15" s="13"/>
      <c r="G15" s="103"/>
      <c r="K15" s="216"/>
      <c r="L15" s="13"/>
      <c r="M15" s="103"/>
      <c r="Q15" s="216"/>
      <c r="R15" s="13"/>
      <c r="S15" s="103"/>
      <c r="W15" s="216"/>
      <c r="X15" s="13"/>
      <c r="Y15" s="103"/>
      <c r="AA15" s="51"/>
      <c r="AC15" s="216"/>
      <c r="AD15" s="13"/>
      <c r="AE15" s="103"/>
      <c r="AG15" s="26"/>
      <c r="AI15" s="216"/>
      <c r="AJ15" s="13"/>
      <c r="AK15" s="103"/>
      <c r="AM15" s="51"/>
      <c r="AO15" s="216"/>
      <c r="AP15" s="13"/>
      <c r="AQ15" s="103"/>
      <c r="AU15" s="216"/>
      <c r="AV15" s="13"/>
      <c r="AW15" s="103"/>
      <c r="BA15" s="216"/>
      <c r="BB15" s="13"/>
      <c r="BC15" s="103"/>
      <c r="BG15" s="216"/>
      <c r="BH15" s="13"/>
      <c r="BI15" s="103"/>
      <c r="BM15" s="216"/>
      <c r="BN15" s="13"/>
      <c r="BO15" s="103"/>
      <c r="BS15" s="216"/>
      <c r="BT15" s="13"/>
      <c r="BU15" s="103"/>
    </row>
    <row r="16" spans="2:74" x14ac:dyDescent="0.2">
      <c r="B16" s="2">
        <v>1</v>
      </c>
      <c r="D16" s="2">
        <f>B16</f>
        <v>1</v>
      </c>
      <c r="E16" s="216" t="s">
        <v>245</v>
      </c>
      <c r="F16" s="13"/>
      <c r="G16" s="103" t="s">
        <v>27</v>
      </c>
      <c r="H16" s="18">
        <f xml:space="preserve"> IF( OR( AND( OR( AND( D16, E3 ), AND( D18, NOT( E3 ) ) ), G3 ), ( AND(  AND( D20, E3 ), NOT( G3 ) ) ) ), 1, 0 )</f>
        <v>1</v>
      </c>
      <c r="J16" s="2">
        <f>D16</f>
        <v>1</v>
      </c>
      <c r="K16" s="216" t="s">
        <v>245</v>
      </c>
      <c r="L16" s="13"/>
      <c r="M16" s="103" t="s">
        <v>27</v>
      </c>
      <c r="N16" s="18">
        <f xml:space="preserve"> IF( OR( AND( OR( AND( J16, K3 ), AND( J18, NOT( K3 ) ) ), M3 ), ( AND(  AND( J20, K3 ), NOT( M3 ) ) ) ), 1, 0 )</f>
        <v>1</v>
      </c>
      <c r="O16" s="13"/>
      <c r="P16" s="2">
        <f>J16</f>
        <v>1</v>
      </c>
      <c r="Q16" s="216" t="s">
        <v>245</v>
      </c>
      <c r="R16" s="13"/>
      <c r="S16" s="103" t="s">
        <v>27</v>
      </c>
      <c r="T16" s="18">
        <f xml:space="preserve"> IF( OR( AND( OR( AND( P16, Q3 ), AND( P18, NOT( Q3 ) ) ), S3 ), ( AND(  AND( P20, Q3 ), NOT( S3 ) ) ) ), 1, 0 )</f>
        <v>1</v>
      </c>
      <c r="U16" s="26"/>
      <c r="V16" s="2">
        <f>P16</f>
        <v>1</v>
      </c>
      <c r="W16" s="216" t="s">
        <v>245</v>
      </c>
      <c r="X16" s="13"/>
      <c r="Y16" s="103" t="s">
        <v>27</v>
      </c>
      <c r="Z16" s="18">
        <f xml:space="preserve"> IF( OR( AND( OR( AND( V16, W3 ), AND( V18, NOT( W3 ) ) ), Y3 ), ( AND(  AND( V20, W3 ), NOT( Y3 ) ) ) ), 1, 0 )</f>
        <v>1</v>
      </c>
      <c r="AB16" s="2">
        <f>V16</f>
        <v>1</v>
      </c>
      <c r="AC16" s="216" t="s">
        <v>245</v>
      </c>
      <c r="AD16" s="13"/>
      <c r="AE16" s="103" t="s">
        <v>27</v>
      </c>
      <c r="AF16" s="18">
        <f xml:space="preserve"> IF( OR( AND( OR( AND( AB16, AC3 ), AND( AB18, NOT( AC3 ) ) ), AE3 ), ( AND(  AND( AB20, AC3 ), NOT( AE3 ) ) ) ), 1, 0 )</f>
        <v>1</v>
      </c>
      <c r="AH16" s="2">
        <f>AB16</f>
        <v>1</v>
      </c>
      <c r="AI16" s="216" t="s">
        <v>245</v>
      </c>
      <c r="AJ16" s="13"/>
      <c r="AK16" s="103" t="s">
        <v>27</v>
      </c>
      <c r="AL16" s="18">
        <f xml:space="preserve"> IF( OR( AND( OR( AND( AH16, AI3 ), AND( AH18, NOT( AI3 ) ) ), AK3 ), ( AND(  AND( AH20, AI3 ), NOT( AK3 ) ) ) ), 1, 0 )</f>
        <v>1</v>
      </c>
      <c r="AN16" s="2">
        <f>AH16</f>
        <v>1</v>
      </c>
      <c r="AO16" s="216" t="s">
        <v>245</v>
      </c>
      <c r="AP16" s="13"/>
      <c r="AQ16" s="103" t="s">
        <v>27</v>
      </c>
      <c r="AR16" s="18">
        <f xml:space="preserve"> IF( OR( AND( OR( AND( AN16, AO3 ), AND( AN18, NOT( AO3 ) ) ), AQ3 ), ( AND(  AND( AN20, AO3 ), NOT( AQ3 ) ) ) ), 1, 0 )</f>
        <v>1</v>
      </c>
      <c r="AT16" s="2">
        <f>AN16</f>
        <v>1</v>
      </c>
      <c r="AU16" s="216" t="s">
        <v>245</v>
      </c>
      <c r="AV16" s="13"/>
      <c r="AW16" s="103" t="s">
        <v>27</v>
      </c>
      <c r="AX16" s="18">
        <f xml:space="preserve"> IF( OR( AND( OR( AND( AT16, AU3 ), AND( AT18, NOT( AU3 ) ) ), AW3 ), ( AND(  AND( AT20, AU3 ), NOT( AW3 ) ) ) ), 1, 0 )</f>
        <v>1</v>
      </c>
      <c r="AZ16" s="2">
        <f>AT16</f>
        <v>1</v>
      </c>
      <c r="BA16" s="216" t="s">
        <v>245</v>
      </c>
      <c r="BB16" s="13"/>
      <c r="BC16" s="103" t="s">
        <v>27</v>
      </c>
      <c r="BD16" s="18">
        <f xml:space="preserve"> IF( OR( AND( OR( AND( AZ16, BA3 ), AND( AZ18, NOT( BA3 ) ) ), BC3 ), ( AND(  AND( AZ20, BA3 ), NOT( BC3 ) ) ) ), 1, 0 )</f>
        <v>1</v>
      </c>
      <c r="BF16" s="2">
        <f>AZ16</f>
        <v>1</v>
      </c>
      <c r="BG16" s="216" t="s">
        <v>245</v>
      </c>
      <c r="BH16" s="13"/>
      <c r="BI16" s="103" t="s">
        <v>27</v>
      </c>
      <c r="BJ16" s="18">
        <f xml:space="preserve"> IF( OR( AND( OR( AND( BF16, BG3 ), AND( BF18, NOT( BG3 ) ) ), BI3 ), ( AND(  AND( BF20, BG3 ), NOT( BI3 ) ) ) ), 1, 0 )</f>
        <v>1</v>
      </c>
      <c r="BL16" s="2">
        <f>BF16</f>
        <v>1</v>
      </c>
      <c r="BM16" s="216" t="s">
        <v>245</v>
      </c>
      <c r="BN16" s="13"/>
      <c r="BO16" s="103" t="s">
        <v>27</v>
      </c>
      <c r="BP16" s="18">
        <f xml:space="preserve"> IF( OR( AND( OR( AND( BL16, BM3 ), AND( BL18, NOT( BM3 ) ) ), BO3 ), ( AND(  AND( BL20, BM3 ), NOT( BO3 ) ) ) ), 1, 0 )</f>
        <v>1</v>
      </c>
      <c r="BR16" s="2">
        <f>BL16</f>
        <v>1</v>
      </c>
      <c r="BS16" s="216" t="s">
        <v>245</v>
      </c>
      <c r="BT16" s="13"/>
      <c r="BU16" s="103" t="s">
        <v>27</v>
      </c>
      <c r="BV16" s="18">
        <f xml:space="preserve"> IF( OR( AND( OR( AND( BR16, BS3 ), AND( BR18, NOT( BS3 ) ) ), BU3 ), ( AND(  AND( BR20, BS3 ), NOT( BU3 ) ) ) ), 1, 0 )</f>
        <v>1</v>
      </c>
    </row>
    <row r="17" spans="2:74" x14ac:dyDescent="0.2">
      <c r="E17" s="216"/>
      <c r="F17" s="13"/>
      <c r="G17" s="103"/>
      <c r="K17" s="216"/>
      <c r="L17" s="13"/>
      <c r="M17" s="103"/>
      <c r="O17" s="13"/>
      <c r="Q17" s="216"/>
      <c r="R17" s="13"/>
      <c r="S17" s="103"/>
      <c r="U17" s="52"/>
      <c r="W17" s="216"/>
      <c r="X17" s="13"/>
      <c r="Y17" s="103"/>
      <c r="AC17" s="216"/>
      <c r="AD17" s="13"/>
      <c r="AE17" s="103"/>
      <c r="AI17" s="216"/>
      <c r="AJ17" s="13"/>
      <c r="AK17" s="103"/>
      <c r="AO17" s="216"/>
      <c r="AP17" s="13"/>
      <c r="AQ17" s="103"/>
      <c r="AU17" s="216"/>
      <c r="AV17" s="13"/>
      <c r="AW17" s="103"/>
      <c r="BA17" s="216"/>
      <c r="BB17" s="13"/>
      <c r="BC17" s="103"/>
      <c r="BG17" s="216"/>
      <c r="BH17" s="13"/>
      <c r="BI17" s="103"/>
      <c r="BM17" s="216"/>
      <c r="BN17" s="13"/>
      <c r="BO17" s="103"/>
      <c r="BS17" s="216"/>
      <c r="BT17" s="13"/>
      <c r="BU17" s="103"/>
    </row>
    <row r="18" spans="2:74" x14ac:dyDescent="0.2">
      <c r="B18" s="2">
        <v>0</v>
      </c>
      <c r="D18" s="2">
        <f>B18</f>
        <v>0</v>
      </c>
      <c r="E18" s="216" t="s">
        <v>246</v>
      </c>
      <c r="F18" s="13"/>
      <c r="G18" s="103"/>
      <c r="J18" s="2">
        <f>D18</f>
        <v>0</v>
      </c>
      <c r="K18" s="216" t="s">
        <v>246</v>
      </c>
      <c r="L18" s="13"/>
      <c r="M18" s="103"/>
      <c r="O18" s="13"/>
      <c r="P18" s="2">
        <f>J18</f>
        <v>0</v>
      </c>
      <c r="Q18" s="216" t="s">
        <v>246</v>
      </c>
      <c r="R18" s="13"/>
      <c r="S18" s="103"/>
      <c r="U18" s="52"/>
      <c r="V18" s="2">
        <f>P18</f>
        <v>0</v>
      </c>
      <c r="W18" s="216" t="s">
        <v>246</v>
      </c>
      <c r="X18" s="13"/>
      <c r="Y18" s="103"/>
      <c r="AB18" s="2">
        <f>V18</f>
        <v>0</v>
      </c>
      <c r="AC18" s="216" t="s">
        <v>246</v>
      </c>
      <c r="AD18" s="13"/>
      <c r="AE18" s="103"/>
      <c r="AH18" s="2">
        <f>AB18</f>
        <v>0</v>
      </c>
      <c r="AI18" s="216" t="s">
        <v>246</v>
      </c>
      <c r="AJ18" s="13"/>
      <c r="AK18" s="103"/>
      <c r="AN18" s="2">
        <f>AH18</f>
        <v>0</v>
      </c>
      <c r="AO18" s="216" t="s">
        <v>246</v>
      </c>
      <c r="AP18" s="13"/>
      <c r="AQ18" s="103"/>
      <c r="AT18" s="2">
        <f>AN18</f>
        <v>0</v>
      </c>
      <c r="AU18" s="216" t="s">
        <v>246</v>
      </c>
      <c r="AV18" s="13"/>
      <c r="AW18" s="103"/>
      <c r="AZ18" s="2">
        <f>AT18</f>
        <v>0</v>
      </c>
      <c r="BA18" s="216" t="s">
        <v>246</v>
      </c>
      <c r="BB18" s="13"/>
      <c r="BC18" s="103"/>
      <c r="BF18" s="2">
        <f>AZ18</f>
        <v>0</v>
      </c>
      <c r="BG18" s="216" t="s">
        <v>246</v>
      </c>
      <c r="BH18" s="13"/>
      <c r="BI18" s="103"/>
      <c r="BL18" s="2">
        <f>BF18</f>
        <v>0</v>
      </c>
      <c r="BM18" s="216" t="s">
        <v>246</v>
      </c>
      <c r="BN18" s="13"/>
      <c r="BO18" s="103"/>
      <c r="BR18" s="2">
        <f>BL18</f>
        <v>0</v>
      </c>
      <c r="BS18" s="216" t="s">
        <v>246</v>
      </c>
      <c r="BT18" s="13"/>
      <c r="BU18" s="103"/>
    </row>
    <row r="19" spans="2:74" x14ac:dyDescent="0.2">
      <c r="E19" s="216"/>
      <c r="F19" s="13"/>
      <c r="G19" s="103"/>
      <c r="K19" s="216"/>
      <c r="L19" s="13"/>
      <c r="M19" s="103"/>
      <c r="O19" s="13"/>
      <c r="Q19" s="216"/>
      <c r="R19" s="13"/>
      <c r="S19" s="103"/>
      <c r="U19" s="52"/>
      <c r="W19" s="216"/>
      <c r="X19" s="13"/>
      <c r="Y19" s="103"/>
      <c r="AC19" s="216"/>
      <c r="AD19" s="13"/>
      <c r="AE19" s="103"/>
      <c r="AI19" s="216"/>
      <c r="AJ19" s="13"/>
      <c r="AK19" s="103"/>
      <c r="AO19" s="216"/>
      <c r="AP19" s="13"/>
      <c r="AQ19" s="103"/>
      <c r="AU19" s="216"/>
      <c r="AV19" s="13"/>
      <c r="AW19" s="103"/>
      <c r="BA19" s="216"/>
      <c r="BB19" s="13"/>
      <c r="BC19" s="103"/>
      <c r="BG19" s="216"/>
      <c r="BH19" s="13"/>
      <c r="BI19" s="103"/>
      <c r="BM19" s="216"/>
      <c r="BN19" s="13"/>
      <c r="BO19" s="103"/>
      <c r="BS19" s="216"/>
      <c r="BT19" s="13"/>
      <c r="BU19" s="103"/>
    </row>
    <row r="20" spans="2:74" x14ac:dyDescent="0.2">
      <c r="B20" s="2">
        <v>0</v>
      </c>
      <c r="D20" s="2">
        <f>B20</f>
        <v>0</v>
      </c>
      <c r="E20" s="216" t="s">
        <v>247</v>
      </c>
      <c r="F20" s="13"/>
      <c r="G20" s="103"/>
      <c r="J20" s="2">
        <f>D20</f>
        <v>0</v>
      </c>
      <c r="K20" s="216" t="s">
        <v>247</v>
      </c>
      <c r="L20" s="13"/>
      <c r="M20" s="103"/>
      <c r="O20" s="13"/>
      <c r="P20" s="2">
        <f>J20</f>
        <v>0</v>
      </c>
      <c r="Q20" s="216" t="s">
        <v>247</v>
      </c>
      <c r="R20" s="13"/>
      <c r="S20" s="103"/>
      <c r="U20" s="52"/>
      <c r="V20" s="2">
        <f>P20</f>
        <v>0</v>
      </c>
      <c r="W20" s="216" t="s">
        <v>247</v>
      </c>
      <c r="X20" s="13"/>
      <c r="Y20" s="103"/>
      <c r="AB20" s="2">
        <f>V20</f>
        <v>0</v>
      </c>
      <c r="AC20" s="216" t="s">
        <v>247</v>
      </c>
      <c r="AD20" s="13"/>
      <c r="AE20" s="103"/>
      <c r="AH20" s="2">
        <f>AB20</f>
        <v>0</v>
      </c>
      <c r="AI20" s="216" t="s">
        <v>247</v>
      </c>
      <c r="AJ20" s="13"/>
      <c r="AK20" s="103"/>
      <c r="AN20" s="2">
        <f>AH20</f>
        <v>0</v>
      </c>
      <c r="AO20" s="216" t="s">
        <v>247</v>
      </c>
      <c r="AP20" s="13"/>
      <c r="AQ20" s="103"/>
      <c r="AT20" s="2">
        <f>AN20</f>
        <v>0</v>
      </c>
      <c r="AU20" s="216" t="s">
        <v>247</v>
      </c>
      <c r="AV20" s="13"/>
      <c r="AW20" s="103"/>
      <c r="AZ20" s="2">
        <f>AT20</f>
        <v>0</v>
      </c>
      <c r="BA20" s="216" t="s">
        <v>247</v>
      </c>
      <c r="BB20" s="13"/>
      <c r="BC20" s="103"/>
      <c r="BF20" s="2">
        <f>AZ20</f>
        <v>0</v>
      </c>
      <c r="BG20" s="216" t="s">
        <v>247</v>
      </c>
      <c r="BH20" s="13"/>
      <c r="BI20" s="103"/>
      <c r="BL20" s="2">
        <f>BF20</f>
        <v>0</v>
      </c>
      <c r="BM20" s="216" t="s">
        <v>247</v>
      </c>
      <c r="BN20" s="13"/>
      <c r="BO20" s="103"/>
      <c r="BR20" s="2">
        <f>BL20</f>
        <v>0</v>
      </c>
      <c r="BS20" s="216" t="s">
        <v>247</v>
      </c>
      <c r="BT20" s="13"/>
      <c r="BU20" s="103"/>
    </row>
    <row r="21" spans="2:74" x14ac:dyDescent="0.2">
      <c r="E21" s="216"/>
      <c r="F21" s="13"/>
      <c r="G21" s="103"/>
      <c r="K21" s="216"/>
      <c r="L21" s="13"/>
      <c r="M21" s="103"/>
      <c r="O21" s="13"/>
      <c r="Q21" s="216"/>
      <c r="R21" s="13"/>
      <c r="S21" s="103"/>
      <c r="U21" s="52"/>
      <c r="W21" s="216"/>
      <c r="X21" s="13"/>
      <c r="Y21" s="103"/>
      <c r="AC21" s="216"/>
      <c r="AD21" s="13"/>
      <c r="AE21" s="103"/>
      <c r="AI21" s="216"/>
      <c r="AJ21" s="13"/>
      <c r="AK21" s="103"/>
      <c r="AO21" s="216"/>
      <c r="AP21" s="13"/>
      <c r="AQ21" s="103"/>
      <c r="AU21" s="216"/>
      <c r="AV21" s="13"/>
      <c r="AW21" s="103"/>
      <c r="BA21" s="216"/>
      <c r="BB21" s="13"/>
      <c r="BC21" s="103"/>
      <c r="BG21" s="216"/>
      <c r="BH21" s="13"/>
      <c r="BI21" s="103"/>
      <c r="BM21" s="216"/>
      <c r="BN21" s="13"/>
      <c r="BO21" s="103"/>
      <c r="BS21" s="216"/>
      <c r="BT21" s="13"/>
      <c r="BU21" s="103"/>
    </row>
    <row r="22" spans="2:74" x14ac:dyDescent="0.2">
      <c r="E22" s="216"/>
      <c r="F22" s="13"/>
      <c r="G22" s="103"/>
      <c r="K22" s="216"/>
      <c r="L22" s="13"/>
      <c r="M22" s="103"/>
      <c r="O22" s="13"/>
      <c r="Q22" s="216"/>
      <c r="R22" s="13"/>
      <c r="S22" s="103"/>
      <c r="U22" s="52"/>
      <c r="W22" s="216"/>
      <c r="X22" s="13"/>
      <c r="Y22" s="103"/>
      <c r="AC22" s="216"/>
      <c r="AD22" s="13"/>
      <c r="AE22" s="103"/>
      <c r="AI22" s="216"/>
      <c r="AJ22" s="13"/>
      <c r="AK22" s="103"/>
      <c r="AO22" s="216"/>
      <c r="AP22" s="13"/>
      <c r="AQ22" s="103"/>
      <c r="AU22" s="216"/>
      <c r="AV22" s="13"/>
      <c r="AW22" s="103"/>
      <c r="BA22" s="216"/>
      <c r="BB22" s="13"/>
      <c r="BC22" s="103"/>
      <c r="BG22" s="216"/>
      <c r="BH22" s="13"/>
      <c r="BI22" s="103"/>
      <c r="BM22" s="216"/>
      <c r="BN22" s="13"/>
      <c r="BO22" s="103"/>
      <c r="BS22" s="216"/>
      <c r="BT22" s="13"/>
      <c r="BU22" s="103"/>
    </row>
    <row r="23" spans="2:74" x14ac:dyDescent="0.2">
      <c r="E23" s="216"/>
      <c r="F23" s="13"/>
      <c r="G23" s="103"/>
      <c r="K23" s="216"/>
      <c r="L23" s="13"/>
      <c r="M23" s="103"/>
      <c r="O23" s="13"/>
      <c r="Q23" s="216"/>
      <c r="R23" s="13"/>
      <c r="S23" s="103"/>
      <c r="U23" s="52"/>
      <c r="W23" s="216"/>
      <c r="X23" s="13"/>
      <c r="Y23" s="103"/>
      <c r="AC23" s="216"/>
      <c r="AD23" s="13"/>
      <c r="AE23" s="103"/>
      <c r="AI23" s="216"/>
      <c r="AJ23" s="13"/>
      <c r="AK23" s="103"/>
      <c r="AO23" s="216"/>
      <c r="AP23" s="13"/>
      <c r="AQ23" s="103"/>
      <c r="AU23" s="216"/>
      <c r="AV23" s="13"/>
      <c r="AW23" s="103"/>
      <c r="BA23" s="216"/>
      <c r="BB23" s="13"/>
      <c r="BC23" s="103"/>
      <c r="BG23" s="216"/>
      <c r="BH23" s="13"/>
      <c r="BI23" s="103"/>
      <c r="BM23" s="216"/>
      <c r="BN23" s="13"/>
      <c r="BO23" s="103"/>
      <c r="BS23" s="216"/>
      <c r="BT23" s="13"/>
      <c r="BU23" s="103"/>
    </row>
    <row r="24" spans="2:74" x14ac:dyDescent="0.2">
      <c r="B24" s="2">
        <v>1</v>
      </c>
      <c r="D24" s="2">
        <f>B24</f>
        <v>1</v>
      </c>
      <c r="E24" s="216" t="s">
        <v>136</v>
      </c>
      <c r="F24" s="13"/>
      <c r="G24" s="217" t="s">
        <v>137</v>
      </c>
      <c r="H24" s="218">
        <f xml:space="preserve"> IF( OR( AND( OR( AND( OR( AND( D16, E3 ), AND( D18, NOT( E3 ) ) ), G3 ), ( AND(  AND( D20, E3 ), NOT( G3 ) ) ) ), NOT( OR( AND( OR( AND( D8, E3 ), AND( D10, NOT( E3 ) ) ), G3 ), ( AND( OR( AND( D12, E3 ), AND( D14, NOT( E3 ) ) ), NOT( G3 ) ) ) ) ) ), AND( D24, OR( AND( OR( AND( D8, E3 ), AND( D10, NOT( E3 ) ) ), G3 ), ( AND( OR( AND( D12, E3 ), AND( D14, NOT( E3 ) ) ), NOT( G3 ) ) ) ) ) ), 1, 0 )</f>
        <v>1</v>
      </c>
      <c r="I24" s="220"/>
      <c r="J24" s="2">
        <f>H24</f>
        <v>1</v>
      </c>
      <c r="K24" s="216" t="s">
        <v>136</v>
      </c>
      <c r="L24" s="13"/>
      <c r="M24" s="217" t="s">
        <v>137</v>
      </c>
      <c r="N24" s="218">
        <f xml:space="preserve"> IF( OR( AND( OR( AND( OR( AND( J16, K3 ), AND( J18, NOT( K3 ) ) ), M3 ), ( AND(  AND( J20, K3 ), NOT( M3 ) ) ) ), NOT( OR( AND( OR( AND( J8, K3 ), AND( J10, NOT( K3 ) ) ), M3 ), ( AND( OR( AND( J12, K3 ), AND( J14, NOT( K3 ) ) ), NOT( M3 ) ) ) ) ) ), AND( J24, OR( AND( OR( AND( J8, K3 ), AND( J10, NOT( K3 ) ) ), M3 ), ( AND( OR( AND( J12, K3 ), AND( J14, NOT( K3 ) ) ), NOT( M3 ) ) ) ) ) ), 1, 0 )</f>
        <v>1</v>
      </c>
      <c r="O24" s="13"/>
      <c r="P24" s="2">
        <f>N24</f>
        <v>1</v>
      </c>
      <c r="Q24" s="216" t="s">
        <v>136</v>
      </c>
      <c r="R24" s="13"/>
      <c r="S24" s="217" t="s">
        <v>137</v>
      </c>
      <c r="T24" s="218">
        <f xml:space="preserve"> IF( OR( AND( OR( AND( OR( AND( P16, Q3 ), AND( P18, NOT( Q3 ) ) ), S3 ), ( AND(  AND( P20, Q3 ), NOT( S3 ) ) ) ), NOT( OR( AND( OR( AND( P8, Q3 ), AND( P10, NOT( Q3 ) ) ), S3 ), ( AND( OR( AND( P12, Q3 ), AND( P14, NOT( Q3 ) ) ), NOT( S3 ) ) ) ) ) ), AND( P24, OR( AND( OR( AND( P8, Q3 ), AND( P10, NOT( Q3 ) ) ), S3 ), ( AND( OR( AND( P12, Q3 ), AND( P14, NOT( Q3 ) ) ), NOT( S3 ) ) ) ) ) ), 1, 0 )</f>
        <v>1</v>
      </c>
      <c r="U24" s="52"/>
      <c r="V24" s="2">
        <f>T24</f>
        <v>1</v>
      </c>
      <c r="W24" s="216" t="s">
        <v>136</v>
      </c>
      <c r="X24" s="13"/>
      <c r="Y24" s="217" t="s">
        <v>137</v>
      </c>
      <c r="Z24" s="218">
        <f xml:space="preserve"> IF( OR( AND( OR( AND( OR( AND( V16, W3 ), AND( V18, NOT( W3 ) ) ), Y3 ), ( AND(  AND( V20, W3 ), NOT( Y3 ) ) ) ), NOT( OR( AND( OR( AND( V8, W3 ), AND( V10, NOT( W3 ) ) ), Y3 ), ( AND( OR( AND( V12, W3 ), AND( V14, NOT( W3 ) ) ), NOT( Y3 ) ) ) ) ) ), AND( V24, OR( AND( OR( AND( V8, W3 ), AND( V10, NOT( W3 ) ) ), Y3 ), ( AND( OR( AND( V12, W3 ), AND( V14, NOT( W3 ) ) ), NOT( Y3 ) ) ) ) ) ), 1, 0 )</f>
        <v>1</v>
      </c>
      <c r="AB24" s="2">
        <f>Z24</f>
        <v>1</v>
      </c>
      <c r="AC24" s="216" t="s">
        <v>136</v>
      </c>
      <c r="AD24" s="13"/>
      <c r="AE24" s="217" t="s">
        <v>137</v>
      </c>
      <c r="AF24" s="218">
        <f xml:space="preserve"> IF( OR( AND( OR( AND( OR( AND( AB16, AC3 ), AND( AB18, NOT( AC3 ) ) ), AE3 ), ( AND(  AND( AB20, AC3 ), NOT( AE3 ) ) ) ), NOT( OR( AND( OR( AND( AB8, AC3 ), AND( AB10, NOT( AC3 ) ) ), AE3 ), ( AND( OR( AND( AB12, AC3 ), AND( AB14, NOT( AC3 ) ) ), NOT( AE3 ) ) ) ) ) ), AND( AB24, OR( AND( OR( AND( AB8, AC3 ), AND( AB10, NOT( AC3 ) ) ), AE3 ), ( AND( OR( AND( AB12, AC3 ), AND( AB14, NOT( AC3 ) ) ), NOT( AE3 ) ) ) ) ) ), 1, 0 )</f>
        <v>1</v>
      </c>
      <c r="AH24" s="2">
        <f>AF24</f>
        <v>1</v>
      </c>
      <c r="AI24" s="216" t="s">
        <v>136</v>
      </c>
      <c r="AJ24" s="13"/>
      <c r="AK24" s="217" t="s">
        <v>137</v>
      </c>
      <c r="AL24" s="218">
        <f xml:space="preserve"> IF( OR( AND( OR( AND( OR( AND( AH16, AI3 ), AND( AH18, NOT( AI3 ) ) ), AK3 ), ( AND(  AND( AH20, AI3 ), NOT( AK3 ) ) ) ), NOT( OR( AND( OR( AND( AH8, AI3 ), AND( AH10, NOT( AI3 ) ) ), AK3 ), ( AND( OR( AND( AH12, AI3 ), AND( AH14, NOT( AI3 ) ) ), NOT( AK3 ) ) ) ) ) ), AND( AH24, OR( AND( OR( AND( AH8, AI3 ), AND( AH10, NOT( AI3 ) ) ), AK3 ), ( AND( OR( AND( AH12, AI3 ), AND( AH14, NOT( AI3 ) ) ), NOT( AK3 ) ) ) ) ) ), 1, 0 )</f>
        <v>1</v>
      </c>
      <c r="AN24" s="2">
        <f>AL24</f>
        <v>1</v>
      </c>
      <c r="AO24" s="216" t="s">
        <v>136</v>
      </c>
      <c r="AP24" s="13"/>
      <c r="AQ24" s="217" t="s">
        <v>137</v>
      </c>
      <c r="AR24" s="218">
        <f xml:space="preserve"> IF( OR( AND( OR( AND( OR( AND( AN16, AO3 ), AND( AN18, NOT( AO3 ) ) ), AQ3 ), ( AND(  AND( AN20, AO3 ), NOT( AQ3 ) ) ) ), NOT( OR( AND( OR( AND( AN8, AO3 ), AND( AN10, NOT( AO3 ) ) ), AQ3 ), ( AND( OR( AND( AN12, AO3 ), AND( AN14, NOT( AO3 ) ) ), NOT( AQ3 ) ) ) ) ) ), AND( AN24, OR( AND( OR( AND( AN8, AO3 ), AND( AN10, NOT( AO3 ) ) ), AQ3 ), ( AND( OR( AND( AN12, AO3 ), AND( AN14, NOT( AO3 ) ) ), NOT( AQ3 ) ) ) ) ) ), 1, 0 )</f>
        <v>1</v>
      </c>
      <c r="AT24" s="2">
        <f>AR24</f>
        <v>1</v>
      </c>
      <c r="AU24" s="216" t="s">
        <v>136</v>
      </c>
      <c r="AV24" s="13"/>
      <c r="AW24" s="217" t="s">
        <v>137</v>
      </c>
      <c r="AX24" s="218">
        <f xml:space="preserve"> IF( OR( AND( OR( AND( OR( AND( AT16, AU3 ), AND( AT18, NOT( AU3 ) ) ), AW3 ), ( AND(  AND( AT20, AU3 ), NOT( AW3 ) ) ) ), NOT( OR( AND( OR( AND( AT8, AU3 ), AND( AT10, NOT( AU3 ) ) ), AW3 ), ( AND( OR( AND( AT12, AU3 ), AND( AT14, NOT( AU3 ) ) ), NOT( AW3 ) ) ) ) ) ), AND( AT24, OR( AND( OR( AND( AT8, AU3 ), AND( AT10, NOT( AU3 ) ) ), AW3 ), ( AND( OR( AND( AT12, AU3 ), AND( AT14, NOT( AU3 ) ) ), NOT( AW3 ) ) ) ) ) ), 1, 0 )</f>
        <v>1</v>
      </c>
      <c r="AZ24" s="2">
        <f>AX24</f>
        <v>1</v>
      </c>
      <c r="BA24" s="216" t="s">
        <v>136</v>
      </c>
      <c r="BB24" s="13"/>
      <c r="BC24" s="217" t="s">
        <v>137</v>
      </c>
      <c r="BD24" s="218">
        <f xml:space="preserve"> IF( OR( AND( OR( AND( OR( AND( AZ16, BA3 ), AND( AZ18, NOT( BA3 ) ) ), BC3 ), ( AND(  AND( AZ20, BA3 ), NOT( BC3 ) ) ) ), NOT( OR( AND( OR( AND( AZ8, BA3 ), AND( AZ10, NOT( BA3 ) ) ), BC3 ), ( AND( OR( AND( AZ12, BA3 ), AND( AZ14, NOT( BA3 ) ) ), NOT( BC3 ) ) ) ) ) ), AND( AZ24, OR( AND( OR( AND( AZ8, BA3 ), AND( AZ10, NOT( BA3 ) ) ), BC3 ), ( AND( OR( AND( AZ12, BA3 ), AND( AZ14, NOT( BA3 ) ) ), NOT( BC3 ) ) ) ) ) ), 1, 0 )</f>
        <v>1</v>
      </c>
      <c r="BF24" s="2">
        <f>BD24</f>
        <v>1</v>
      </c>
      <c r="BG24" s="216" t="s">
        <v>136</v>
      </c>
      <c r="BH24" s="13"/>
      <c r="BI24" s="217" t="s">
        <v>137</v>
      </c>
      <c r="BJ24" s="218">
        <f xml:space="preserve"> IF( OR( AND( OR( AND( OR( AND( BF16, BG3 ), AND( BF18, NOT( BG3 ) ) ), BI3 ), ( AND(  AND( BF20, BG3 ), NOT( BI3 ) ) ) ), NOT( OR( AND( OR( AND( BF8, BG3 ), AND( BF10, NOT( BG3 ) ) ), BI3 ), ( AND( OR( AND( BF12, BG3 ), AND( BF14, NOT( BG3 ) ) ), NOT( BI3 ) ) ) ) ) ), AND( BF24, OR( AND( OR( AND( BF8, BG3 ), AND( BF10, NOT( BG3 ) ) ), BI3 ), ( AND( OR( AND( BF12, BG3 ), AND( BF14, NOT( BG3 ) ) ), NOT( BI3 ) ) ) ) ) ), 1, 0 )</f>
        <v>1</v>
      </c>
      <c r="BL24" s="2">
        <f>BJ24</f>
        <v>1</v>
      </c>
      <c r="BM24" s="216" t="s">
        <v>136</v>
      </c>
      <c r="BN24" s="13"/>
      <c r="BO24" s="217" t="s">
        <v>137</v>
      </c>
      <c r="BP24" s="218">
        <f xml:space="preserve"> IF( OR( AND( OR( AND( OR( AND( BL16, BM3 ), AND( BL18, NOT( BM3 ) ) ), BO3 ), ( AND(  AND( BL20, BM3 ), NOT( BO3 ) ) ) ), NOT( OR( AND( OR( AND( BL8, BM3 ), AND( BL10, NOT( BM3 ) ) ), BO3 ), ( AND( OR( AND( BL12, BM3 ), AND( BL14, NOT( BM3 ) ) ), NOT( BO3 ) ) ) ) ) ), AND( BL24, OR( AND( OR( AND( BL8, BM3 ), AND( BL10, NOT( BM3 ) ) ), BO3 ), ( AND( OR( AND( BL12, BM3 ), AND( BL14, NOT( BM3 ) ) ), NOT( BO3 ) ) ) ) ) ), 1, 0 )</f>
        <v>1</v>
      </c>
      <c r="BR24" s="2">
        <f>BP24</f>
        <v>1</v>
      </c>
      <c r="BS24" s="216" t="s">
        <v>136</v>
      </c>
      <c r="BT24" s="13"/>
      <c r="BU24" s="217" t="s">
        <v>137</v>
      </c>
      <c r="BV24" s="218">
        <f xml:space="preserve"> IF( OR( AND( OR( AND( OR( AND( BR16, BS3 ), AND( BR18, NOT( BS3 ) ) ), BU3 ), ( AND(  AND( BR20, BS3 ), NOT( BU3 ) ) ) ), NOT( OR( AND( OR( AND( BR8, BS3 ), AND( BR10, NOT( BS3 ) ) ), BU3 ), ( AND( OR( AND( BR12, BS3 ), AND( BR14, NOT( BS3 ) ) ), NOT( BU3 ) ) ) ) ) ), AND( BR24, OR( AND( OR( AND( BR8, BS3 ), AND( BR10, NOT( BS3 ) ) ), BU3 ), ( AND( OR( AND( BR12, BS3 ), AND( BR14, NOT( BS3 ) ) ), NOT( BU3 ) ) ) ) ) ), 1, 0 )</f>
        <v>1</v>
      </c>
    </row>
    <row r="25" spans="2:74" x14ac:dyDescent="0.2">
      <c r="E25" s="89"/>
      <c r="F25" s="13"/>
      <c r="G25" s="103"/>
      <c r="K25" s="89"/>
      <c r="L25" s="13"/>
      <c r="M25" s="103"/>
      <c r="O25" s="13"/>
      <c r="Q25" s="89"/>
      <c r="R25" s="13"/>
      <c r="S25" s="103"/>
      <c r="U25" s="52"/>
      <c r="W25" s="89"/>
      <c r="X25" s="13"/>
      <c r="Y25" s="103"/>
      <c r="AC25" s="89"/>
      <c r="AD25" s="13"/>
      <c r="AE25" s="103"/>
      <c r="AI25" s="89"/>
      <c r="AJ25" s="13"/>
      <c r="AK25" s="103"/>
      <c r="AO25" s="89"/>
      <c r="AP25" s="13"/>
      <c r="AQ25" s="103"/>
      <c r="AU25" s="89"/>
      <c r="AV25" s="13"/>
      <c r="AW25" s="103"/>
      <c r="BA25" s="89"/>
      <c r="BB25" s="13"/>
      <c r="BC25" s="103"/>
      <c r="BG25" s="89"/>
      <c r="BH25" s="13"/>
      <c r="BI25" s="103"/>
      <c r="BM25" s="89"/>
      <c r="BN25" s="13"/>
      <c r="BO25" s="103"/>
      <c r="BS25" s="89"/>
      <c r="BT25" s="13"/>
      <c r="BU25" s="103"/>
    </row>
    <row r="26" spans="2:74" ht="13.5" thickBot="1" x14ac:dyDescent="0.25">
      <c r="E26" s="91"/>
      <c r="F26" s="83" t="s">
        <v>231</v>
      </c>
      <c r="G26" s="215"/>
      <c r="K26" s="91"/>
      <c r="L26" s="83" t="s">
        <v>231</v>
      </c>
      <c r="M26" s="215"/>
      <c r="O26" s="13"/>
      <c r="Q26" s="91"/>
      <c r="R26" s="83" t="s">
        <v>231</v>
      </c>
      <c r="S26" s="215"/>
      <c r="U26" s="52"/>
      <c r="W26" s="91"/>
      <c r="X26" s="83" t="s">
        <v>231</v>
      </c>
      <c r="Y26" s="215"/>
      <c r="AC26" s="91"/>
      <c r="AD26" s="83" t="s">
        <v>231</v>
      </c>
      <c r="AE26" s="215"/>
      <c r="AI26" s="91"/>
      <c r="AJ26" s="83" t="s">
        <v>231</v>
      </c>
      <c r="AK26" s="215"/>
      <c r="AO26" s="91"/>
      <c r="AP26" s="83" t="s">
        <v>231</v>
      </c>
      <c r="AQ26" s="215"/>
      <c r="AU26" s="91"/>
      <c r="AV26" s="83" t="s">
        <v>231</v>
      </c>
      <c r="AW26" s="215"/>
      <c r="BA26" s="91"/>
      <c r="BB26" s="83" t="s">
        <v>231</v>
      </c>
      <c r="BC26" s="215"/>
      <c r="BG26" s="91"/>
      <c r="BH26" s="83" t="s">
        <v>231</v>
      </c>
      <c r="BI26" s="215"/>
      <c r="BM26" s="91"/>
      <c r="BN26" s="83" t="s">
        <v>231</v>
      </c>
      <c r="BO26" s="215"/>
      <c r="BS26" s="91"/>
      <c r="BT26" s="83" t="s">
        <v>231</v>
      </c>
      <c r="BU26" s="215"/>
    </row>
    <row r="27" spans="2:74" x14ac:dyDescent="0.2">
      <c r="F27" s="219">
        <f xml:space="preserve"> IF( OR( AND( NOT( D24 ), OR( AND( OR( AND( D8, E3 ), AND( D10, NOT( E3 ) ) ), G3 ), ( AND( OR( AND( D12, E3 ), AND( D14, NOT( E3 ) ) ), NOT( G3 ) ) ) ) ), AND( D24, NOT( OR( AND( OR( AND( D8, E3 ), AND( D10, NOT( E3 ) ) ), G3 ), ( AND( OR( AND( D12, E3 ), AND( D14, NOT( E3 ) ) ), NOT( G3 ) ) ) ) ) ) ), 1, 0 )</f>
        <v>1</v>
      </c>
      <c r="G27" s="221"/>
      <c r="L27" s="219">
        <f xml:space="preserve"> IF( OR( AND( NOT( J24 ), OR( AND( OR( AND( J8, K3 ), AND( J10, NOT( K3 ) ) ), M3 ), ( AND( OR( AND( J12, K3 ), AND( J14, NOT( K3 ) ) ), NOT( M3 ) ) ) ) ), AND( J24, NOT( OR( AND( OR( AND( J8, K3 ), AND( J10, NOT( K3 ) ) ), M3 ), ( AND( OR( AND( J12, K3 ), AND( J14, NOT( K3 ) ) ), NOT( M3 ) ) ) ) ) ) ), 1, 0 )</f>
        <v>1</v>
      </c>
      <c r="M27" s="221"/>
      <c r="O27" s="13"/>
      <c r="R27" s="219">
        <f xml:space="preserve"> IF( OR( AND( NOT( P24 ), OR( AND( OR( AND( P8, Q3 ), AND( P10, NOT( Q3 ) ) ), S3 ), ( AND( OR( AND( P12, Q3 ), AND( P14, NOT( Q3 ) ) ), NOT( S3 ) ) ) ) ), AND( P24, NOT( OR( AND( OR( AND( P8, Q3 ), AND( P10, NOT( Q3 ) ) ), S3 ), ( AND( OR( AND( P12, Q3 ), AND( P14, NOT( Q3 ) ) ), NOT( S3 ) ) ) ) ) ) ), 1, 0 )</f>
        <v>1</v>
      </c>
      <c r="S27" s="221"/>
      <c r="U27" s="52"/>
      <c r="X27" s="219">
        <f xml:space="preserve"> IF( OR( AND( NOT( V24 ), OR( AND( OR( AND( V8, W3 ), AND( V10, NOT( W3 ) ) ), Y3 ), ( AND( OR( AND( V12, W3 ), AND( V14, NOT( W3 ) ) ), NOT( Y3 ) ) ) ) ), AND( V24, NOT( OR( AND( OR( AND( V8, W3 ), AND( V10, NOT( W3 ) ) ), Y3 ), ( AND( OR( AND( V12, W3 ), AND( V14, NOT( W3 ) ) ), NOT( Y3 ) ) ) ) ) ) ), 1, 0 )</f>
        <v>1</v>
      </c>
      <c r="Y27" s="221"/>
      <c r="AD27" s="219">
        <f xml:space="preserve"> IF( OR( AND( NOT( AB24 ), OR( AND( OR( AND( AB8, AC3 ), AND( AB10, NOT( AC3 ) ) ), AE3 ), ( AND( OR( AND( AB12, AC3 ), AND( AB14, NOT( AC3 ) ) ), NOT( AE3 ) ) ) ) ), AND( AB24, NOT( OR( AND( OR( AND( AB8, AC3 ), AND( AB10, NOT( AC3 ) ) ), AE3 ), ( AND( OR( AND( AB12, AC3 ), AND( AB14, NOT( AC3 ) ) ), NOT( AE3 ) ) ) ) ) ) ), 1, 0 )</f>
        <v>1</v>
      </c>
      <c r="AE27" s="221"/>
      <c r="AJ27" s="219">
        <f xml:space="preserve"> IF( OR( AND( NOT( AH24 ), OR( AND( OR( AND( AH8, AI3 ), AND( AH10, NOT( AI3 ) ) ), AK3 ), ( AND( OR( AND( AH12, AI3 ), AND( AH14, NOT( AI3 ) ) ), NOT( AK3 ) ) ) ) ), AND( AH24, NOT( OR( AND( OR( AND( AH8, AI3 ), AND( AH10, NOT( AI3 ) ) ), AK3 ), ( AND( OR( AND( AH12, AI3 ), AND( AH14, NOT( AI3 ) ) ), NOT( AK3 ) ) ) ) ) ) ), 1, 0 )</f>
        <v>1</v>
      </c>
      <c r="AK27" s="221"/>
      <c r="AP27" s="219">
        <f xml:space="preserve"> IF( OR( AND( NOT( AN24 ), OR( AND( OR( AND( AN8, AO3 ), AND( AN10, NOT( AO3 ) ) ), AQ3 ), ( AND( OR( AND( AN12, AO3 ), AND( AN14, NOT( AO3 ) ) ), NOT( AQ3 ) ) ) ) ), AND( AN24, NOT( OR( AND( OR( AND( AN8, AO3 ), AND( AN10, NOT( AO3 ) ) ), AQ3 ), ( AND( OR( AND( AN12, AO3 ), AND( AN14, NOT( AO3 ) ) ), NOT( AQ3 ) ) ) ) ) ) ), 1, 0 )</f>
        <v>1</v>
      </c>
      <c r="AQ27" s="221"/>
      <c r="AV27" s="219">
        <f xml:space="preserve"> IF( OR( AND( NOT( AT24 ), OR( AND( OR( AND( AT8, AU3 ), AND( AT10, NOT( AU3 ) ) ), AW3 ), ( AND( OR( AND( AT12, AU3 ), AND( AT14, NOT( AU3 ) ) ), NOT( AW3 ) ) ) ) ), AND( AT24, NOT( OR( AND( OR( AND( AT8, AU3 ), AND( AT10, NOT( AU3 ) ) ), AW3 ), ( AND( OR( AND( AT12, AU3 ), AND( AT14, NOT( AU3 ) ) ), NOT( AW3 ) ) ) ) ) ) ), 1, 0 )</f>
        <v>1</v>
      </c>
      <c r="AW27" s="221"/>
      <c r="BB27" s="219">
        <f xml:space="preserve"> IF( OR( AND( NOT( AZ24 ), OR( AND( OR( AND( AZ8, BA3 ), AND( AZ10, NOT( BA3 ) ) ), BC3 ), ( AND( OR( AND( AZ12, BA3 ), AND( AZ14, NOT( BA3 ) ) ), NOT( BC3 ) ) ) ) ), AND( AZ24, NOT( OR( AND( OR( AND( AZ8, BA3 ), AND( AZ10, NOT( BA3 ) ) ), BC3 ), ( AND( OR( AND( AZ12, BA3 ), AND( AZ14, NOT( BA3 ) ) ), NOT( BC3 ) ) ) ) ) ) ), 1, 0 )</f>
        <v>1</v>
      </c>
      <c r="BC27" s="221"/>
      <c r="BH27" s="219">
        <f xml:space="preserve"> IF( OR( AND( NOT( BF24 ), OR( AND( OR( AND( BF8, BG3 ), AND( BF10, NOT( BG3 ) ) ), BI3 ), ( AND( OR( AND( BF12, BG3 ), AND( BF14, NOT( BG3 ) ) ), NOT( BI3 ) ) ) ) ), AND( BF24, NOT( OR( AND( OR( AND( BF8, BG3 ), AND( BF10, NOT( BG3 ) ) ), BI3 ), ( AND( OR( AND( BF12, BG3 ), AND( BF14, NOT( BG3 ) ) ), NOT( BI3 ) ) ) ) ) ) ), 1, 0 )</f>
        <v>1</v>
      </c>
      <c r="BI27" s="221"/>
      <c r="BN27" s="219">
        <f xml:space="preserve"> IF( OR( AND( NOT( BL24 ), OR( AND( OR( AND( BL8, BM3 ), AND( BL10, NOT( BM3 ) ) ), BO3 ), ( AND( OR( AND( BL12, BM3 ), AND( BL14, NOT( BM3 ) ) ), NOT( BO3 ) ) ) ) ), AND( BL24, NOT( OR( AND( OR( AND( BL8, BM3 ), AND( BL10, NOT( BM3 ) ) ), BO3 ), ( AND( OR( AND( BL12, BM3 ), AND( BL14, NOT( BM3 ) ) ), NOT( BO3 ) ) ) ) ) ) ), 1, 0 )</f>
        <v>1</v>
      </c>
      <c r="BO27" s="221"/>
      <c r="BT27" s="219">
        <f xml:space="preserve"> IF( OR( AND( NOT( BR24 ), OR( AND( OR( AND( BR8, BS3 ), AND( BR10, NOT( BS3 ) ) ), BU3 ), ( AND( OR( AND( BR12, BS3 ), AND( BR14, NOT( BS3 ) ) ), NOT( BU3 ) ) ) ) ), AND( BR24, NOT( OR( AND( OR( AND( BR8, BS3 ), AND( BR10, NOT( BS3 ) ) ), BU3 ), ( AND( OR( AND( BR12, BS3 ), AND( BR14, NOT( BS3 ) ) ), NOT( BU3 ) ) ) ) ) ) ), 1, 0 )</f>
        <v>1</v>
      </c>
      <c r="BU27" s="221"/>
    </row>
    <row r="28" spans="2:74" x14ac:dyDescent="0.2">
      <c r="O28" s="13"/>
      <c r="P28" s="13"/>
      <c r="Q28" s="13"/>
      <c r="R28" s="13"/>
      <c r="S28" s="13"/>
      <c r="T28" s="13"/>
      <c r="U28" s="52"/>
    </row>
    <row r="29" spans="2:74" x14ac:dyDescent="0.2">
      <c r="O29" s="13"/>
      <c r="P29" s="13"/>
      <c r="Q29" s="13"/>
      <c r="R29" s="13"/>
      <c r="S29" s="13"/>
      <c r="T29" s="13"/>
      <c r="U29" s="52"/>
    </row>
    <row r="30" spans="2:74" x14ac:dyDescent="0.2">
      <c r="C30" t="s">
        <v>137</v>
      </c>
      <c r="D30" s="100" t="s">
        <v>270</v>
      </c>
      <c r="O30" s="13"/>
      <c r="P30" s="13"/>
      <c r="Q30" s="13"/>
      <c r="R30" s="13"/>
      <c r="S30" s="13"/>
      <c r="T30" s="13"/>
      <c r="U30" s="52"/>
    </row>
    <row r="31" spans="2:74" x14ac:dyDescent="0.2">
      <c r="C31" t="s">
        <v>231</v>
      </c>
      <c r="D31" s="100" t="s">
        <v>269</v>
      </c>
      <c r="O31" s="13"/>
      <c r="P31" s="13"/>
      <c r="Q31" s="13"/>
      <c r="R31" s="13"/>
      <c r="S31" s="13"/>
      <c r="T31" s="13"/>
      <c r="U31" s="52"/>
    </row>
    <row r="32" spans="2:74" x14ac:dyDescent="0.2">
      <c r="C32" t="s">
        <v>137</v>
      </c>
      <c r="D32" s="100" t="s">
        <v>266</v>
      </c>
      <c r="O32" s="13"/>
      <c r="P32" s="13"/>
      <c r="Q32" s="13"/>
      <c r="R32" s="13"/>
      <c r="S32" s="13"/>
      <c r="T32" s="13"/>
      <c r="U32" s="52"/>
    </row>
    <row r="33" spans="1:25" x14ac:dyDescent="0.2">
      <c r="C33" t="s">
        <v>231</v>
      </c>
      <c r="D33" s="100" t="s">
        <v>265</v>
      </c>
      <c r="O33" s="13"/>
      <c r="P33" s="13"/>
      <c r="Q33" s="13"/>
      <c r="R33" s="13"/>
      <c r="S33" s="13"/>
      <c r="T33" s="13"/>
      <c r="U33" s="52"/>
    </row>
    <row r="34" spans="1:25" x14ac:dyDescent="0.2">
      <c r="A34" t="s">
        <v>267</v>
      </c>
      <c r="C34" t="s">
        <v>27</v>
      </c>
      <c r="D34" s="100" t="s">
        <v>264</v>
      </c>
      <c r="O34" s="13"/>
      <c r="P34" s="13"/>
      <c r="Q34" s="13"/>
      <c r="R34" s="13"/>
      <c r="S34" s="13"/>
      <c r="T34" s="13"/>
      <c r="U34" s="52"/>
    </row>
    <row r="35" spans="1:25" x14ac:dyDescent="0.2">
      <c r="C35" t="s">
        <v>27</v>
      </c>
      <c r="D35" s="100" t="s">
        <v>263</v>
      </c>
      <c r="O35" s="13"/>
      <c r="P35" s="13"/>
      <c r="Q35" s="13"/>
      <c r="R35" s="13"/>
      <c r="S35" s="13"/>
      <c r="T35" s="13"/>
      <c r="U35" s="52"/>
    </row>
    <row r="36" spans="1:25" x14ac:dyDescent="0.2">
      <c r="C36" t="s">
        <v>27</v>
      </c>
      <c r="D36" s="100" t="s">
        <v>262</v>
      </c>
      <c r="I36" s="100"/>
      <c r="O36" s="13"/>
      <c r="P36" s="13"/>
      <c r="Q36" s="13"/>
      <c r="R36" s="13"/>
      <c r="S36" s="13"/>
      <c r="T36" s="13"/>
      <c r="U36" s="52"/>
    </row>
    <row r="37" spans="1:25" x14ac:dyDescent="0.2">
      <c r="A37" t="s">
        <v>268</v>
      </c>
      <c r="C37" t="s">
        <v>22</v>
      </c>
      <c r="D37" s="100" t="s">
        <v>262</v>
      </c>
      <c r="I37" s="100"/>
      <c r="O37" s="13"/>
      <c r="P37" s="13"/>
      <c r="Q37" s="13"/>
      <c r="R37" s="13"/>
      <c r="S37" s="13"/>
      <c r="T37" s="13"/>
      <c r="U37" s="52"/>
    </row>
    <row r="38" spans="1:25" x14ac:dyDescent="0.2">
      <c r="D38" s="100" t="s">
        <v>261</v>
      </c>
      <c r="O38" s="13"/>
      <c r="P38" s="13"/>
      <c r="Q38" s="13"/>
      <c r="R38" s="13"/>
      <c r="S38" s="13"/>
      <c r="T38" s="13"/>
      <c r="U38" s="52"/>
      <c r="Y38" t="s">
        <v>258</v>
      </c>
    </row>
    <row r="39" spans="1:25" x14ac:dyDescent="0.2">
      <c r="D39" s="100" t="s">
        <v>259</v>
      </c>
      <c r="O39" s="13"/>
      <c r="P39" s="13"/>
      <c r="Q39" s="13"/>
      <c r="R39" s="13"/>
      <c r="S39" s="13"/>
      <c r="T39" s="13"/>
      <c r="U39" s="52"/>
    </row>
    <row r="40" spans="1:25" x14ac:dyDescent="0.2">
      <c r="D40" s="100" t="s">
        <v>260</v>
      </c>
      <c r="O40" s="13"/>
      <c r="P40" s="13"/>
      <c r="Q40" s="13"/>
      <c r="R40" s="13"/>
      <c r="S40" s="13"/>
      <c r="T40" s="13"/>
      <c r="U40" s="52"/>
    </row>
    <row r="41" spans="1:25" x14ac:dyDescent="0.2">
      <c r="D41" s="100" t="s">
        <v>257</v>
      </c>
      <c r="O41" s="13"/>
      <c r="P41" s="13"/>
      <c r="Q41" s="13"/>
      <c r="R41" s="13"/>
      <c r="S41" s="13"/>
      <c r="T41" s="13"/>
      <c r="U41" s="52"/>
    </row>
    <row r="42" spans="1:25" x14ac:dyDescent="0.2">
      <c r="D42" s="100" t="s">
        <v>253</v>
      </c>
      <c r="O42" s="13"/>
      <c r="P42" s="13"/>
      <c r="Q42" s="13"/>
      <c r="R42" s="13"/>
      <c r="S42" s="13"/>
      <c r="T42" s="13"/>
      <c r="U42" s="52"/>
    </row>
    <row r="43" spans="1:25" x14ac:dyDescent="0.2">
      <c r="D43" s="100" t="s">
        <v>254</v>
      </c>
    </row>
    <row r="44" spans="1:25" x14ac:dyDescent="0.2">
      <c r="D44" s="100" t="s">
        <v>255</v>
      </c>
      <c r="I44" s="100"/>
    </row>
    <row r="45" spans="1:25" x14ac:dyDescent="0.2">
      <c r="D45" s="100" t="s">
        <v>256</v>
      </c>
      <c r="I45" s="100"/>
      <c r="N45" s="100"/>
    </row>
    <row r="46" spans="1:25" x14ac:dyDescent="0.2">
      <c r="D46" s="100" t="s">
        <v>251</v>
      </c>
      <c r="I46" s="100"/>
    </row>
    <row r="47" spans="1:25" x14ac:dyDescent="0.2">
      <c r="D47" s="100" t="s">
        <v>252</v>
      </c>
      <c r="I47" s="100"/>
    </row>
    <row r="48" spans="1:25" x14ac:dyDescent="0.2">
      <c r="D48" s="100"/>
      <c r="I48" s="100"/>
    </row>
    <row r="50" spans="4:9" x14ac:dyDescent="0.2">
      <c r="D50" s="100" t="s">
        <v>249</v>
      </c>
      <c r="I50" s="100"/>
    </row>
    <row r="51" spans="4:9" x14ac:dyDescent="0.2">
      <c r="D51" s="100" t="s">
        <v>250</v>
      </c>
      <c r="I51" s="10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51"/>
  <sheetViews>
    <sheetView tabSelected="1" workbookViewId="0">
      <selection activeCell="AD32" sqref="AD32"/>
    </sheetView>
  </sheetViews>
  <sheetFormatPr defaultRowHeight="12.75" x14ac:dyDescent="0.2"/>
  <cols>
    <col min="1" max="121" width="2.7109375" customWidth="1"/>
  </cols>
  <sheetData>
    <row r="3" spans="1:73" ht="13.5" thickBot="1" x14ac:dyDescent="0.25">
      <c r="D3" s="2">
        <v>1</v>
      </c>
      <c r="F3" s="2">
        <v>1</v>
      </c>
      <c r="J3" s="2">
        <v>1</v>
      </c>
      <c r="L3" s="2">
        <v>1</v>
      </c>
      <c r="P3" s="2">
        <v>1</v>
      </c>
      <c r="R3" s="2">
        <v>1</v>
      </c>
      <c r="V3" s="2">
        <v>1</v>
      </c>
      <c r="X3" s="2">
        <v>1</v>
      </c>
      <c r="AB3" s="2">
        <v>1</v>
      </c>
      <c r="AD3" s="2">
        <v>1</v>
      </c>
      <c r="AH3" s="2">
        <v>1</v>
      </c>
      <c r="AJ3" s="2">
        <v>1</v>
      </c>
      <c r="AN3" s="2">
        <v>1</v>
      </c>
      <c r="AP3" s="2">
        <v>1</v>
      </c>
      <c r="AT3" s="2">
        <v>1</v>
      </c>
      <c r="AV3" s="2">
        <v>1</v>
      </c>
      <c r="AZ3" s="2">
        <v>1</v>
      </c>
      <c r="BB3" s="2">
        <v>1</v>
      </c>
      <c r="BF3" s="2">
        <v>1</v>
      </c>
      <c r="BH3" s="2">
        <v>1</v>
      </c>
      <c r="BL3" s="2">
        <v>1</v>
      </c>
      <c r="BN3" s="2">
        <v>1</v>
      </c>
      <c r="BR3" s="2">
        <v>1</v>
      </c>
      <c r="BT3" s="2">
        <v>1</v>
      </c>
    </row>
    <row r="4" spans="1:73" x14ac:dyDescent="0.2">
      <c r="D4" s="86" t="s">
        <v>0</v>
      </c>
      <c r="E4" s="87"/>
      <c r="F4" s="102" t="s">
        <v>1</v>
      </c>
      <c r="J4" s="86" t="s">
        <v>0</v>
      </c>
      <c r="K4" s="87"/>
      <c r="L4" s="102" t="s">
        <v>1</v>
      </c>
      <c r="P4" s="86" t="s">
        <v>0</v>
      </c>
      <c r="Q4" s="87"/>
      <c r="R4" s="102" t="s">
        <v>1</v>
      </c>
      <c r="V4" s="86" t="s">
        <v>0</v>
      </c>
      <c r="W4" s="87"/>
      <c r="X4" s="102" t="s">
        <v>1</v>
      </c>
      <c r="AB4" s="86" t="s">
        <v>0</v>
      </c>
      <c r="AC4" s="87"/>
      <c r="AD4" s="102" t="s">
        <v>1</v>
      </c>
      <c r="AH4" s="86" t="s">
        <v>0</v>
      </c>
      <c r="AI4" s="87"/>
      <c r="AJ4" s="102" t="s">
        <v>1</v>
      </c>
      <c r="AN4" s="86" t="s">
        <v>0</v>
      </c>
      <c r="AO4" s="87"/>
      <c r="AP4" s="102" t="s">
        <v>1</v>
      </c>
      <c r="AT4" s="86" t="s">
        <v>0</v>
      </c>
      <c r="AU4" s="87"/>
      <c r="AV4" s="102" t="s">
        <v>1</v>
      </c>
      <c r="AZ4" s="86" t="s">
        <v>0</v>
      </c>
      <c r="BA4" s="87"/>
      <c r="BB4" s="102" t="s">
        <v>1</v>
      </c>
      <c r="BF4" s="86" t="s">
        <v>0</v>
      </c>
      <c r="BG4" s="87"/>
      <c r="BH4" s="102" t="s">
        <v>1</v>
      </c>
      <c r="BL4" s="86" t="s">
        <v>0</v>
      </c>
      <c r="BM4" s="87"/>
      <c r="BN4" s="102" t="s">
        <v>1</v>
      </c>
      <c r="BR4" s="86" t="s">
        <v>0</v>
      </c>
      <c r="BS4" s="87"/>
      <c r="BT4" s="102" t="s">
        <v>1</v>
      </c>
    </row>
    <row r="5" spans="1:73" x14ac:dyDescent="0.2">
      <c r="D5" s="89"/>
      <c r="E5" s="13">
        <v>1</v>
      </c>
      <c r="F5" s="103"/>
      <c r="J5" s="89"/>
      <c r="K5" s="13">
        <v>2</v>
      </c>
      <c r="L5" s="103"/>
      <c r="P5" s="89"/>
      <c r="Q5" s="13">
        <v>3</v>
      </c>
      <c r="R5" s="103"/>
      <c r="V5" s="89"/>
      <c r="W5" s="13">
        <v>4</v>
      </c>
      <c r="X5" s="103"/>
      <c r="Z5" s="51"/>
      <c r="AB5" s="89"/>
      <c r="AC5" s="13">
        <v>5</v>
      </c>
      <c r="AD5" s="103"/>
      <c r="AF5" s="51"/>
      <c r="AH5" s="89"/>
      <c r="AI5" s="13">
        <v>6</v>
      </c>
      <c r="AJ5" s="103"/>
      <c r="AL5" s="51"/>
      <c r="AN5" s="89"/>
      <c r="AO5" s="13">
        <v>7</v>
      </c>
      <c r="AP5" s="103"/>
      <c r="AT5" s="89"/>
      <c r="AU5" s="13">
        <v>8</v>
      </c>
      <c r="AV5" s="103"/>
      <c r="AZ5" s="89"/>
      <c r="BA5" s="13">
        <v>9</v>
      </c>
      <c r="BB5" s="103"/>
      <c r="BF5" s="89"/>
      <c r="BG5" s="13">
        <v>10</v>
      </c>
      <c r="BH5" s="103"/>
      <c r="BL5" s="89"/>
      <c r="BM5" s="13">
        <v>11</v>
      </c>
      <c r="BN5" s="103"/>
      <c r="BR5" s="89"/>
      <c r="BS5" s="13">
        <v>12</v>
      </c>
      <c r="BT5" s="103"/>
    </row>
    <row r="6" spans="1:73" x14ac:dyDescent="0.2">
      <c r="D6" s="89"/>
      <c r="E6" s="214" t="s">
        <v>248</v>
      </c>
      <c r="F6" s="103"/>
      <c r="J6" s="89"/>
      <c r="K6" s="214" t="s">
        <v>248</v>
      </c>
      <c r="L6" s="103"/>
      <c r="N6" s="1"/>
      <c r="P6" s="89"/>
      <c r="Q6" s="214" t="s">
        <v>248</v>
      </c>
      <c r="R6" s="103"/>
      <c r="V6" s="89"/>
      <c r="W6" s="214" t="s">
        <v>248</v>
      </c>
      <c r="X6" s="103"/>
      <c r="Z6" s="51"/>
      <c r="AB6" s="89"/>
      <c r="AC6" s="214" t="s">
        <v>248</v>
      </c>
      <c r="AD6" s="103"/>
      <c r="AF6" s="20"/>
      <c r="AH6" s="89"/>
      <c r="AI6" s="214" t="s">
        <v>248</v>
      </c>
      <c r="AJ6" s="103"/>
      <c r="AL6" s="51"/>
      <c r="AN6" s="89"/>
      <c r="AO6" s="214" t="s">
        <v>248</v>
      </c>
      <c r="AP6" s="103"/>
      <c r="AT6" s="89"/>
      <c r="AU6" s="214" t="s">
        <v>248</v>
      </c>
      <c r="AV6" s="103"/>
      <c r="AZ6" s="89"/>
      <c r="BA6" s="214" t="s">
        <v>248</v>
      </c>
      <c r="BB6" s="103"/>
      <c r="BF6" s="89"/>
      <c r="BG6" s="214" t="s">
        <v>248</v>
      </c>
      <c r="BH6" s="103"/>
      <c r="BL6" s="89"/>
      <c r="BM6" s="214" t="s">
        <v>248</v>
      </c>
      <c r="BN6" s="103"/>
      <c r="BR6" s="89"/>
      <c r="BS6" s="214" t="s">
        <v>248</v>
      </c>
      <c r="BT6" s="103"/>
    </row>
    <row r="7" spans="1:73" x14ac:dyDescent="0.2">
      <c r="D7" s="89"/>
      <c r="E7" s="13"/>
      <c r="F7" s="103"/>
      <c r="J7" s="89"/>
      <c r="K7" s="13"/>
      <c r="L7" s="103"/>
      <c r="N7" s="26"/>
      <c r="P7" s="89"/>
      <c r="Q7" s="13"/>
      <c r="R7" s="103"/>
      <c r="V7" s="89"/>
      <c r="W7" s="13"/>
      <c r="X7" s="103"/>
      <c r="Z7" s="51"/>
      <c r="AB7" s="89"/>
      <c r="AC7" s="13"/>
      <c r="AD7" s="103"/>
      <c r="AF7" s="26"/>
      <c r="AH7" s="89"/>
      <c r="AI7" s="13"/>
      <c r="AJ7" s="103"/>
      <c r="AL7" s="51"/>
      <c r="AN7" s="89"/>
      <c r="AO7" s="13"/>
      <c r="AP7" s="103"/>
      <c r="AT7" s="89"/>
      <c r="AU7" s="13"/>
      <c r="AV7" s="103"/>
      <c r="AZ7" s="89"/>
      <c r="BA7" s="13"/>
      <c r="BB7" s="103"/>
      <c r="BF7" s="89"/>
      <c r="BG7" s="13"/>
      <c r="BH7" s="103"/>
      <c r="BL7" s="89"/>
      <c r="BM7" s="13"/>
      <c r="BN7" s="103"/>
      <c r="BR7" s="89"/>
      <c r="BS7" s="13"/>
      <c r="BT7" s="103"/>
    </row>
    <row r="8" spans="1:73" x14ac:dyDescent="0.2">
      <c r="A8" s="2">
        <v>0</v>
      </c>
      <c r="C8" s="2">
        <f>A8</f>
        <v>0</v>
      </c>
      <c r="D8" s="216" t="s">
        <v>241</v>
      </c>
      <c r="E8" s="13"/>
      <c r="F8" s="103"/>
      <c r="G8" s="52"/>
      <c r="I8" s="2">
        <f>C8</f>
        <v>0</v>
      </c>
      <c r="J8" s="216" t="s">
        <v>241</v>
      </c>
      <c r="K8" s="13"/>
      <c r="L8" s="103"/>
      <c r="M8" s="52"/>
      <c r="N8" s="26"/>
      <c r="O8" s="2">
        <f>I8</f>
        <v>0</v>
      </c>
      <c r="P8" s="216" t="s">
        <v>241</v>
      </c>
      <c r="Q8" s="13"/>
      <c r="R8" s="103"/>
      <c r="S8" s="52"/>
      <c r="U8" s="2">
        <f>O8</f>
        <v>0</v>
      </c>
      <c r="V8" s="216" t="s">
        <v>241</v>
      </c>
      <c r="W8" s="13"/>
      <c r="X8" s="103"/>
      <c r="Y8" s="52"/>
      <c r="Z8" s="51"/>
      <c r="AA8" s="2">
        <f>U8</f>
        <v>0</v>
      </c>
      <c r="AB8" s="216" t="s">
        <v>241</v>
      </c>
      <c r="AC8" s="13"/>
      <c r="AD8" s="103"/>
      <c r="AE8" s="52"/>
      <c r="AF8" s="51"/>
      <c r="AG8" s="2">
        <f>AA8</f>
        <v>0</v>
      </c>
      <c r="AH8" s="216" t="s">
        <v>241</v>
      </c>
      <c r="AI8" s="13"/>
      <c r="AJ8" s="103"/>
      <c r="AK8" s="52"/>
      <c r="AL8" s="26"/>
      <c r="AM8" s="2">
        <f>AG8</f>
        <v>0</v>
      </c>
      <c r="AN8" s="216" t="s">
        <v>241</v>
      </c>
      <c r="AO8" s="13"/>
      <c r="AP8" s="103"/>
      <c r="AQ8" s="52"/>
      <c r="AS8" s="2">
        <f>AM8</f>
        <v>0</v>
      </c>
      <c r="AT8" s="216" t="s">
        <v>241</v>
      </c>
      <c r="AU8" s="13"/>
      <c r="AV8" s="103"/>
      <c r="AW8" s="52"/>
      <c r="AY8" s="2">
        <f>AS8</f>
        <v>0</v>
      </c>
      <c r="AZ8" s="216" t="s">
        <v>241</v>
      </c>
      <c r="BA8" s="13"/>
      <c r="BB8" s="103"/>
      <c r="BC8" s="52"/>
      <c r="BE8" s="2">
        <f>AY8</f>
        <v>0</v>
      </c>
      <c r="BF8" s="216" t="s">
        <v>241</v>
      </c>
      <c r="BG8" s="13"/>
      <c r="BH8" s="103"/>
      <c r="BI8" s="52"/>
      <c r="BK8" s="2">
        <f>BE8</f>
        <v>0</v>
      </c>
      <c r="BL8" s="216" t="s">
        <v>241</v>
      </c>
      <c r="BM8" s="13"/>
      <c r="BN8" s="103"/>
      <c r="BO8" s="52"/>
      <c r="BQ8" s="2">
        <f>BK8</f>
        <v>0</v>
      </c>
      <c r="BR8" s="216" t="s">
        <v>241</v>
      </c>
      <c r="BS8" s="13"/>
      <c r="BT8" s="103"/>
      <c r="BU8" s="52"/>
    </row>
    <row r="9" spans="1:73" x14ac:dyDescent="0.2">
      <c r="D9" s="216"/>
      <c r="E9" s="13"/>
      <c r="F9" s="103"/>
      <c r="J9" s="216"/>
      <c r="K9" s="13"/>
      <c r="L9" s="103"/>
      <c r="N9" s="20"/>
      <c r="P9" s="216"/>
      <c r="Q9" s="13"/>
      <c r="R9" s="103"/>
      <c r="V9" s="216"/>
      <c r="W9" s="13"/>
      <c r="X9" s="103"/>
      <c r="Z9" s="51"/>
      <c r="AB9" s="216"/>
      <c r="AC9" s="13"/>
      <c r="AD9" s="103"/>
      <c r="AF9" s="51"/>
      <c r="AH9" s="216"/>
      <c r="AI9" s="13"/>
      <c r="AJ9" s="103"/>
      <c r="AL9" s="19"/>
      <c r="AN9" s="216"/>
      <c r="AO9" s="13"/>
      <c r="AP9" s="103"/>
      <c r="AT9" s="216"/>
      <c r="AU9" s="13"/>
      <c r="AV9" s="103"/>
      <c r="AZ9" s="216"/>
      <c r="BA9" s="13"/>
      <c r="BB9" s="103"/>
      <c r="BF9" s="216"/>
      <c r="BG9" s="13"/>
      <c r="BH9" s="103"/>
      <c r="BL9" s="216"/>
      <c r="BM9" s="13"/>
      <c r="BN9" s="103"/>
      <c r="BR9" s="216"/>
      <c r="BS9" s="13"/>
      <c r="BT9" s="103"/>
    </row>
    <row r="10" spans="1:73" x14ac:dyDescent="0.2">
      <c r="A10" s="2">
        <v>1</v>
      </c>
      <c r="C10" s="2">
        <f>A10</f>
        <v>1</v>
      </c>
      <c r="D10" s="216" t="s">
        <v>242</v>
      </c>
      <c r="E10" s="13"/>
      <c r="F10" s="103"/>
      <c r="I10" s="2">
        <f>C10</f>
        <v>1</v>
      </c>
      <c r="J10" s="216" t="s">
        <v>242</v>
      </c>
      <c r="K10" s="13"/>
      <c r="L10" s="103"/>
      <c r="N10" s="26"/>
      <c r="O10" s="2">
        <f>I10</f>
        <v>1</v>
      </c>
      <c r="P10" s="216" t="s">
        <v>242</v>
      </c>
      <c r="Q10" s="13"/>
      <c r="R10" s="103"/>
      <c r="U10" s="2">
        <f>O10</f>
        <v>1</v>
      </c>
      <c r="V10" s="216" t="s">
        <v>242</v>
      </c>
      <c r="W10" s="13"/>
      <c r="X10" s="103"/>
      <c r="Z10" s="51"/>
      <c r="AA10" s="2">
        <f>U10</f>
        <v>1</v>
      </c>
      <c r="AB10" s="216" t="s">
        <v>242</v>
      </c>
      <c r="AC10" s="13"/>
      <c r="AD10" s="103"/>
      <c r="AF10" s="26"/>
      <c r="AG10" s="2">
        <f>AA10</f>
        <v>1</v>
      </c>
      <c r="AH10" s="216" t="s">
        <v>242</v>
      </c>
      <c r="AI10" s="13"/>
      <c r="AJ10" s="103"/>
      <c r="AL10" s="51"/>
      <c r="AM10" s="2">
        <f>AG10</f>
        <v>1</v>
      </c>
      <c r="AN10" s="216" t="s">
        <v>242</v>
      </c>
      <c r="AO10" s="13"/>
      <c r="AP10" s="103"/>
      <c r="AS10" s="2">
        <f>AM10</f>
        <v>1</v>
      </c>
      <c r="AT10" s="216" t="s">
        <v>242</v>
      </c>
      <c r="AU10" s="13"/>
      <c r="AV10" s="103"/>
      <c r="AY10" s="2">
        <f>AS10</f>
        <v>1</v>
      </c>
      <c r="AZ10" s="216" t="s">
        <v>242</v>
      </c>
      <c r="BA10" s="13"/>
      <c r="BB10" s="103"/>
      <c r="BE10" s="2">
        <f>AY10</f>
        <v>1</v>
      </c>
      <c r="BF10" s="216" t="s">
        <v>242</v>
      </c>
      <c r="BG10" s="13"/>
      <c r="BH10" s="103"/>
      <c r="BK10" s="2">
        <f>BE10</f>
        <v>1</v>
      </c>
      <c r="BL10" s="216" t="s">
        <v>242</v>
      </c>
      <c r="BM10" s="13"/>
      <c r="BN10" s="103"/>
      <c r="BQ10" s="2">
        <f>BK10</f>
        <v>1</v>
      </c>
      <c r="BR10" s="216" t="s">
        <v>242</v>
      </c>
      <c r="BS10" s="13"/>
      <c r="BT10" s="103"/>
    </row>
    <row r="11" spans="1:73" x14ac:dyDescent="0.2">
      <c r="D11" s="216"/>
      <c r="E11" s="13"/>
      <c r="F11" s="103"/>
      <c r="J11" s="216"/>
      <c r="K11" s="13"/>
      <c r="L11" s="103"/>
      <c r="N11" s="19"/>
      <c r="P11" s="216"/>
      <c r="Q11" s="13"/>
      <c r="R11" s="103"/>
      <c r="V11" s="216"/>
      <c r="W11" s="13"/>
      <c r="X11" s="103"/>
      <c r="Z11" s="19"/>
      <c r="AB11" s="216"/>
      <c r="AC11" s="13"/>
      <c r="AD11" s="103"/>
      <c r="AF11" s="51"/>
      <c r="AH11" s="216"/>
      <c r="AI11" s="13"/>
      <c r="AJ11" s="103"/>
      <c r="AL11" s="26"/>
      <c r="AN11" s="216"/>
      <c r="AO11" s="13"/>
      <c r="AP11" s="103"/>
      <c r="AT11" s="216"/>
      <c r="AU11" s="13"/>
      <c r="AV11" s="103"/>
      <c r="AZ11" s="216"/>
      <c r="BA11" s="13"/>
      <c r="BB11" s="103"/>
      <c r="BF11" s="216"/>
      <c r="BG11" s="13"/>
      <c r="BH11" s="103"/>
      <c r="BL11" s="216"/>
      <c r="BM11" s="13"/>
      <c r="BN11" s="103"/>
      <c r="BR11" s="216"/>
      <c r="BS11" s="13"/>
      <c r="BT11" s="103"/>
    </row>
    <row r="12" spans="1:73" x14ac:dyDescent="0.2">
      <c r="A12" s="2">
        <v>1</v>
      </c>
      <c r="C12" s="2">
        <f>A12</f>
        <v>1</v>
      </c>
      <c r="D12" s="216" t="s">
        <v>243</v>
      </c>
      <c r="E12" s="13"/>
      <c r="F12" s="103"/>
      <c r="I12" s="2">
        <f>C12</f>
        <v>1</v>
      </c>
      <c r="J12" s="216" t="s">
        <v>243</v>
      </c>
      <c r="K12" s="13"/>
      <c r="L12" s="103"/>
      <c r="N12" s="20"/>
      <c r="O12" s="2">
        <f>I12</f>
        <v>1</v>
      </c>
      <c r="P12" s="216" t="s">
        <v>243</v>
      </c>
      <c r="Q12" s="13"/>
      <c r="R12" s="103"/>
      <c r="U12" s="2">
        <f>O12</f>
        <v>1</v>
      </c>
      <c r="V12" s="216" t="s">
        <v>243</v>
      </c>
      <c r="W12" s="13"/>
      <c r="X12" s="103"/>
      <c r="Z12" s="51"/>
      <c r="AA12" s="2">
        <f>U12</f>
        <v>1</v>
      </c>
      <c r="AB12" s="216" t="s">
        <v>243</v>
      </c>
      <c r="AC12" s="13"/>
      <c r="AD12" s="103"/>
      <c r="AF12" s="51"/>
      <c r="AG12" s="2">
        <f>AA12</f>
        <v>1</v>
      </c>
      <c r="AH12" s="216" t="s">
        <v>243</v>
      </c>
      <c r="AI12" s="13"/>
      <c r="AJ12" s="103"/>
      <c r="AL12" s="20"/>
      <c r="AM12" s="2">
        <f>AG12</f>
        <v>1</v>
      </c>
      <c r="AN12" s="216" t="s">
        <v>243</v>
      </c>
      <c r="AO12" s="13"/>
      <c r="AP12" s="103"/>
      <c r="AS12" s="2">
        <f>AM12</f>
        <v>1</v>
      </c>
      <c r="AT12" s="216" t="s">
        <v>243</v>
      </c>
      <c r="AU12" s="13"/>
      <c r="AV12" s="103"/>
      <c r="AY12" s="2">
        <f>AS12</f>
        <v>1</v>
      </c>
      <c r="AZ12" s="216" t="s">
        <v>243</v>
      </c>
      <c r="BA12" s="13"/>
      <c r="BB12" s="103"/>
      <c r="BE12" s="2">
        <f>AY12</f>
        <v>1</v>
      </c>
      <c r="BF12" s="216" t="s">
        <v>243</v>
      </c>
      <c r="BG12" s="13"/>
      <c r="BH12" s="103"/>
      <c r="BK12" s="2">
        <f>BE12</f>
        <v>1</v>
      </c>
      <c r="BL12" s="216" t="s">
        <v>243</v>
      </c>
      <c r="BM12" s="13"/>
      <c r="BN12" s="103"/>
      <c r="BQ12" s="2">
        <f>BK12</f>
        <v>1</v>
      </c>
      <c r="BR12" s="216" t="s">
        <v>243</v>
      </c>
      <c r="BS12" s="13"/>
      <c r="BT12" s="103"/>
    </row>
    <row r="13" spans="1:73" x14ac:dyDescent="0.2">
      <c r="D13" s="216"/>
      <c r="E13" s="13"/>
      <c r="F13" s="103"/>
      <c r="J13" s="216"/>
      <c r="K13" s="13"/>
      <c r="L13" s="103"/>
      <c r="N13" s="51"/>
      <c r="P13" s="216"/>
      <c r="Q13" s="13"/>
      <c r="R13" s="103"/>
      <c r="V13" s="216"/>
      <c r="W13" s="13"/>
      <c r="X13" s="103"/>
      <c r="Z13" s="51"/>
      <c r="AB13" s="216"/>
      <c r="AC13" s="13"/>
      <c r="AD13" s="103"/>
      <c r="AF13" s="19"/>
      <c r="AH13" s="216"/>
      <c r="AI13" s="13"/>
      <c r="AJ13" s="103"/>
      <c r="AL13" s="26"/>
      <c r="AN13" s="216"/>
      <c r="AO13" s="13"/>
      <c r="AP13" s="103"/>
      <c r="AT13" s="216"/>
      <c r="AU13" s="13"/>
      <c r="AV13" s="103"/>
      <c r="AZ13" s="216"/>
      <c r="BA13" s="13"/>
      <c r="BB13" s="103"/>
      <c r="BF13" s="216"/>
      <c r="BG13" s="13"/>
      <c r="BH13" s="103"/>
      <c r="BL13" s="216"/>
      <c r="BM13" s="13"/>
      <c r="BN13" s="103"/>
      <c r="BR13" s="216"/>
      <c r="BS13" s="13"/>
      <c r="BT13" s="103"/>
    </row>
    <row r="14" spans="1:73" x14ac:dyDescent="0.2">
      <c r="A14" s="2">
        <v>0</v>
      </c>
      <c r="C14" s="2">
        <f>A14</f>
        <v>0</v>
      </c>
      <c r="D14" s="216" t="s">
        <v>244</v>
      </c>
      <c r="E14" s="13"/>
      <c r="F14" s="103"/>
      <c r="I14" s="2">
        <f>C14</f>
        <v>0</v>
      </c>
      <c r="J14" s="216" t="s">
        <v>244</v>
      </c>
      <c r="K14" s="13"/>
      <c r="L14" s="103"/>
      <c r="O14" s="2">
        <f>I14</f>
        <v>0</v>
      </c>
      <c r="P14" s="216" t="s">
        <v>244</v>
      </c>
      <c r="Q14" s="13"/>
      <c r="R14" s="103"/>
      <c r="U14" s="2">
        <f>O14</f>
        <v>0</v>
      </c>
      <c r="V14" s="216" t="s">
        <v>244</v>
      </c>
      <c r="W14" s="13"/>
      <c r="X14" s="103"/>
      <c r="Z14" s="51"/>
      <c r="AA14" s="2">
        <f>U14</f>
        <v>0</v>
      </c>
      <c r="AB14" s="216" t="s">
        <v>244</v>
      </c>
      <c r="AC14" s="13"/>
      <c r="AD14" s="103"/>
      <c r="AF14" s="19"/>
      <c r="AG14" s="2">
        <f>AA14</f>
        <v>0</v>
      </c>
      <c r="AH14" s="216" t="s">
        <v>244</v>
      </c>
      <c r="AI14" s="13"/>
      <c r="AJ14" s="103"/>
      <c r="AL14" s="51"/>
      <c r="AM14" s="2">
        <f>AG14</f>
        <v>0</v>
      </c>
      <c r="AN14" s="216" t="s">
        <v>244</v>
      </c>
      <c r="AO14" s="13"/>
      <c r="AP14" s="103"/>
      <c r="AS14" s="2">
        <f>AM14</f>
        <v>0</v>
      </c>
      <c r="AT14" s="216" t="s">
        <v>244</v>
      </c>
      <c r="AU14" s="13"/>
      <c r="AV14" s="103"/>
      <c r="AY14" s="2">
        <f>AS14</f>
        <v>0</v>
      </c>
      <c r="AZ14" s="216" t="s">
        <v>244</v>
      </c>
      <c r="BA14" s="13"/>
      <c r="BB14" s="103"/>
      <c r="BE14" s="2">
        <f>AY14</f>
        <v>0</v>
      </c>
      <c r="BF14" s="216" t="s">
        <v>244</v>
      </c>
      <c r="BG14" s="13"/>
      <c r="BH14" s="103"/>
      <c r="BK14" s="2">
        <f>BE14</f>
        <v>0</v>
      </c>
      <c r="BL14" s="216" t="s">
        <v>244</v>
      </c>
      <c r="BM14" s="13"/>
      <c r="BN14" s="103"/>
      <c r="BQ14" s="2">
        <f>BK14</f>
        <v>0</v>
      </c>
      <c r="BR14" s="216" t="s">
        <v>244</v>
      </c>
      <c r="BS14" s="13"/>
      <c r="BT14" s="103"/>
    </row>
    <row r="15" spans="1:73" x14ac:dyDescent="0.2">
      <c r="D15" s="216"/>
      <c r="E15" s="13"/>
      <c r="F15" s="103"/>
      <c r="J15" s="216"/>
      <c r="K15" s="13"/>
      <c r="L15" s="103"/>
      <c r="P15" s="216"/>
      <c r="Q15" s="13"/>
      <c r="R15" s="103"/>
      <c r="V15" s="216"/>
      <c r="W15" s="13"/>
      <c r="X15" s="103"/>
      <c r="Z15" s="51"/>
      <c r="AB15" s="216"/>
      <c r="AC15" s="13"/>
      <c r="AD15" s="103"/>
      <c r="AF15" s="26"/>
      <c r="AH15" s="216"/>
      <c r="AI15" s="13"/>
      <c r="AJ15" s="103"/>
      <c r="AL15" s="51"/>
      <c r="AN15" s="216"/>
      <c r="AO15" s="13"/>
      <c r="AP15" s="103"/>
      <c r="AT15" s="216"/>
      <c r="AU15" s="13"/>
      <c r="AV15" s="103"/>
      <c r="AZ15" s="216"/>
      <c r="BA15" s="13"/>
      <c r="BB15" s="103"/>
      <c r="BF15" s="216"/>
      <c r="BG15" s="13"/>
      <c r="BH15" s="103"/>
      <c r="BL15" s="216"/>
      <c r="BM15" s="13"/>
      <c r="BN15" s="103"/>
      <c r="BR15" s="216"/>
      <c r="BS15" s="13"/>
      <c r="BT15" s="103"/>
    </row>
    <row r="16" spans="1:73" x14ac:dyDescent="0.2">
      <c r="A16" s="2">
        <v>1</v>
      </c>
      <c r="C16" s="2">
        <f>A16</f>
        <v>1</v>
      </c>
      <c r="D16" s="216" t="s">
        <v>245</v>
      </c>
      <c r="E16" s="13"/>
      <c r="F16" s="103"/>
      <c r="G16" s="52"/>
      <c r="I16" s="2">
        <f>C16</f>
        <v>1</v>
      </c>
      <c r="J16" s="216" t="s">
        <v>245</v>
      </c>
      <c r="K16" s="13"/>
      <c r="L16" s="103"/>
      <c r="M16" s="52"/>
      <c r="N16" s="13"/>
      <c r="O16" s="2">
        <f>I16</f>
        <v>1</v>
      </c>
      <c r="P16" s="216" t="s">
        <v>245</v>
      </c>
      <c r="Q16" s="13"/>
      <c r="R16" s="103"/>
      <c r="S16" s="52"/>
      <c r="T16" s="26"/>
      <c r="U16" s="2">
        <f>O16</f>
        <v>1</v>
      </c>
      <c r="V16" s="216" t="s">
        <v>245</v>
      </c>
      <c r="W16" s="13"/>
      <c r="X16" s="103"/>
      <c r="Y16" s="52"/>
      <c r="AA16" s="2">
        <f>U16</f>
        <v>1</v>
      </c>
      <c r="AB16" s="216" t="s">
        <v>245</v>
      </c>
      <c r="AC16" s="13"/>
      <c r="AD16" s="103"/>
      <c r="AE16" s="52"/>
      <c r="AG16" s="2">
        <f>AA16</f>
        <v>1</v>
      </c>
      <c r="AH16" s="216" t="s">
        <v>245</v>
      </c>
      <c r="AI16" s="13"/>
      <c r="AJ16" s="103"/>
      <c r="AK16" s="52"/>
      <c r="AM16" s="2">
        <f>AG16</f>
        <v>1</v>
      </c>
      <c r="AN16" s="216" t="s">
        <v>245</v>
      </c>
      <c r="AO16" s="13"/>
      <c r="AP16" s="103"/>
      <c r="AQ16" s="52"/>
      <c r="AS16" s="2">
        <f>AM16</f>
        <v>1</v>
      </c>
      <c r="AT16" s="216" t="s">
        <v>245</v>
      </c>
      <c r="AU16" s="13"/>
      <c r="AV16" s="103"/>
      <c r="AW16" s="52"/>
      <c r="AY16" s="2">
        <f>AS16</f>
        <v>1</v>
      </c>
      <c r="AZ16" s="216" t="s">
        <v>245</v>
      </c>
      <c r="BA16" s="13"/>
      <c r="BB16" s="103"/>
      <c r="BC16" s="52"/>
      <c r="BE16" s="2">
        <f>AY16</f>
        <v>1</v>
      </c>
      <c r="BF16" s="216" t="s">
        <v>245</v>
      </c>
      <c r="BG16" s="13"/>
      <c r="BH16" s="103"/>
      <c r="BI16" s="52"/>
      <c r="BK16" s="2">
        <f>BE16</f>
        <v>1</v>
      </c>
      <c r="BL16" s="216" t="s">
        <v>245</v>
      </c>
      <c r="BM16" s="13"/>
      <c r="BN16" s="103"/>
      <c r="BO16" s="52"/>
      <c r="BQ16" s="2">
        <f>BK16</f>
        <v>1</v>
      </c>
      <c r="BR16" s="216" t="s">
        <v>245</v>
      </c>
      <c r="BS16" s="13"/>
      <c r="BT16" s="103"/>
      <c r="BU16" s="52"/>
    </row>
    <row r="17" spans="1:73" x14ac:dyDescent="0.2">
      <c r="D17" s="216"/>
      <c r="E17" s="13"/>
      <c r="F17" s="103"/>
      <c r="J17" s="216"/>
      <c r="K17" s="13"/>
      <c r="L17" s="103"/>
      <c r="N17" s="13"/>
      <c r="P17" s="216"/>
      <c r="Q17" s="13"/>
      <c r="R17" s="103"/>
      <c r="T17" s="52"/>
      <c r="V17" s="216"/>
      <c r="W17" s="13"/>
      <c r="X17" s="103"/>
      <c r="AB17" s="216"/>
      <c r="AC17" s="13"/>
      <c r="AD17" s="103"/>
      <c r="AH17" s="216"/>
      <c r="AI17" s="13"/>
      <c r="AJ17" s="103"/>
      <c r="AN17" s="216"/>
      <c r="AO17" s="13"/>
      <c r="AP17" s="103"/>
      <c r="AT17" s="216"/>
      <c r="AU17" s="13"/>
      <c r="AV17" s="103"/>
      <c r="AZ17" s="216"/>
      <c r="BA17" s="13"/>
      <c r="BB17" s="103"/>
      <c r="BF17" s="216"/>
      <c r="BG17" s="13"/>
      <c r="BH17" s="103"/>
      <c r="BL17" s="216"/>
      <c r="BM17" s="13"/>
      <c r="BN17" s="103"/>
      <c r="BR17" s="216"/>
      <c r="BS17" s="13"/>
      <c r="BT17" s="103"/>
    </row>
    <row r="18" spans="1:73" x14ac:dyDescent="0.2">
      <c r="A18" s="2">
        <v>0</v>
      </c>
      <c r="C18" s="2">
        <f>A18</f>
        <v>0</v>
      </c>
      <c r="D18" s="216" t="s">
        <v>246</v>
      </c>
      <c r="E18" s="13"/>
      <c r="F18" s="103"/>
      <c r="I18" s="2">
        <f>C18</f>
        <v>0</v>
      </c>
      <c r="J18" s="216" t="s">
        <v>246</v>
      </c>
      <c r="K18" s="13"/>
      <c r="L18" s="103"/>
      <c r="N18" s="13"/>
      <c r="O18" s="2">
        <f>I18</f>
        <v>0</v>
      </c>
      <c r="P18" s="216" t="s">
        <v>246</v>
      </c>
      <c r="Q18" s="13"/>
      <c r="R18" s="103"/>
      <c r="T18" s="52"/>
      <c r="U18" s="2">
        <f>O18</f>
        <v>0</v>
      </c>
      <c r="V18" s="216" t="s">
        <v>246</v>
      </c>
      <c r="W18" s="13"/>
      <c r="X18" s="103"/>
      <c r="AA18" s="2">
        <f>U18</f>
        <v>0</v>
      </c>
      <c r="AB18" s="216" t="s">
        <v>246</v>
      </c>
      <c r="AC18" s="13"/>
      <c r="AD18" s="103"/>
      <c r="AG18" s="2">
        <f>AA18</f>
        <v>0</v>
      </c>
      <c r="AH18" s="216" t="s">
        <v>246</v>
      </c>
      <c r="AI18" s="13"/>
      <c r="AJ18" s="103"/>
      <c r="AM18" s="2">
        <f>AG18</f>
        <v>0</v>
      </c>
      <c r="AN18" s="216" t="s">
        <v>246</v>
      </c>
      <c r="AO18" s="13"/>
      <c r="AP18" s="103"/>
      <c r="AS18" s="2">
        <f>AM18</f>
        <v>0</v>
      </c>
      <c r="AT18" s="216" t="s">
        <v>246</v>
      </c>
      <c r="AU18" s="13"/>
      <c r="AV18" s="103"/>
      <c r="AY18" s="2">
        <f>AS18</f>
        <v>0</v>
      </c>
      <c r="AZ18" s="216" t="s">
        <v>246</v>
      </c>
      <c r="BA18" s="13"/>
      <c r="BB18" s="103"/>
      <c r="BE18" s="2">
        <f>AY18</f>
        <v>0</v>
      </c>
      <c r="BF18" s="216" t="s">
        <v>246</v>
      </c>
      <c r="BG18" s="13"/>
      <c r="BH18" s="103"/>
      <c r="BK18" s="2">
        <f>BE18</f>
        <v>0</v>
      </c>
      <c r="BL18" s="216" t="s">
        <v>246</v>
      </c>
      <c r="BM18" s="13"/>
      <c r="BN18" s="103"/>
      <c r="BQ18" s="2">
        <f>BK18</f>
        <v>0</v>
      </c>
      <c r="BR18" s="216" t="s">
        <v>246</v>
      </c>
      <c r="BS18" s="13"/>
      <c r="BT18" s="103"/>
    </row>
    <row r="19" spans="1:73" x14ac:dyDescent="0.2">
      <c r="D19" s="216"/>
      <c r="E19" s="13"/>
      <c r="F19" s="103"/>
      <c r="J19" s="216"/>
      <c r="K19" s="13"/>
      <c r="L19" s="103"/>
      <c r="N19" s="13"/>
      <c r="P19" s="216"/>
      <c r="Q19" s="13"/>
      <c r="R19" s="103"/>
      <c r="T19" s="52"/>
      <c r="V19" s="216"/>
      <c r="W19" s="13"/>
      <c r="X19" s="103"/>
      <c r="AB19" s="216"/>
      <c r="AC19" s="13"/>
      <c r="AD19" s="103"/>
      <c r="AH19" s="216"/>
      <c r="AI19" s="13"/>
      <c r="AJ19" s="103"/>
      <c r="AN19" s="216"/>
      <c r="AO19" s="13"/>
      <c r="AP19" s="103"/>
      <c r="AT19" s="216"/>
      <c r="AU19" s="13"/>
      <c r="AV19" s="103"/>
      <c r="AZ19" s="216"/>
      <c r="BA19" s="13"/>
      <c r="BB19" s="103"/>
      <c r="BF19" s="216"/>
      <c r="BG19" s="13"/>
      <c r="BH19" s="103"/>
      <c r="BL19" s="216"/>
      <c r="BM19" s="13"/>
      <c r="BN19" s="103"/>
      <c r="BR19" s="216"/>
      <c r="BS19" s="13"/>
      <c r="BT19" s="103"/>
    </row>
    <row r="20" spans="1:73" x14ac:dyDescent="0.2">
      <c r="A20" s="2">
        <v>0</v>
      </c>
      <c r="C20" s="2">
        <f>A20</f>
        <v>0</v>
      </c>
      <c r="D20" s="216" t="s">
        <v>247</v>
      </c>
      <c r="E20" s="13"/>
      <c r="F20" s="103"/>
      <c r="I20" s="2">
        <f>C20</f>
        <v>0</v>
      </c>
      <c r="J20" s="216" t="s">
        <v>247</v>
      </c>
      <c r="K20" s="13"/>
      <c r="L20" s="103"/>
      <c r="N20" s="13"/>
      <c r="O20" s="2">
        <f>I20</f>
        <v>0</v>
      </c>
      <c r="P20" s="216" t="s">
        <v>247</v>
      </c>
      <c r="Q20" s="13"/>
      <c r="R20" s="103"/>
      <c r="T20" s="52"/>
      <c r="U20" s="2">
        <f>O20</f>
        <v>0</v>
      </c>
      <c r="V20" s="216" t="s">
        <v>247</v>
      </c>
      <c r="W20" s="13"/>
      <c r="X20" s="103"/>
      <c r="AA20" s="2">
        <f>U20</f>
        <v>0</v>
      </c>
      <c r="AB20" s="216" t="s">
        <v>247</v>
      </c>
      <c r="AC20" s="13"/>
      <c r="AD20" s="103"/>
      <c r="AG20" s="2">
        <f>AA20</f>
        <v>0</v>
      </c>
      <c r="AH20" s="216" t="s">
        <v>247</v>
      </c>
      <c r="AI20" s="13"/>
      <c r="AJ20" s="103"/>
      <c r="AM20" s="2">
        <f>AG20</f>
        <v>0</v>
      </c>
      <c r="AN20" s="216" t="s">
        <v>247</v>
      </c>
      <c r="AO20" s="13"/>
      <c r="AP20" s="103"/>
      <c r="AS20" s="2">
        <f>AM20</f>
        <v>0</v>
      </c>
      <c r="AT20" s="216" t="s">
        <v>247</v>
      </c>
      <c r="AU20" s="13"/>
      <c r="AV20" s="103"/>
      <c r="AY20" s="2">
        <f>AS20</f>
        <v>0</v>
      </c>
      <c r="AZ20" s="216" t="s">
        <v>247</v>
      </c>
      <c r="BA20" s="13"/>
      <c r="BB20" s="103"/>
      <c r="BE20" s="2">
        <f>AY20</f>
        <v>0</v>
      </c>
      <c r="BF20" s="216" t="s">
        <v>247</v>
      </c>
      <c r="BG20" s="13"/>
      <c r="BH20" s="103"/>
      <c r="BK20" s="2">
        <f>BE20</f>
        <v>0</v>
      </c>
      <c r="BL20" s="216" t="s">
        <v>247</v>
      </c>
      <c r="BM20" s="13"/>
      <c r="BN20" s="103"/>
      <c r="BQ20" s="2">
        <f>BK20</f>
        <v>0</v>
      </c>
      <c r="BR20" s="216" t="s">
        <v>247</v>
      </c>
      <c r="BS20" s="13"/>
      <c r="BT20" s="103"/>
    </row>
    <row r="21" spans="1:73" x14ac:dyDescent="0.2">
      <c r="D21" s="216"/>
      <c r="E21" s="13"/>
      <c r="F21" s="103"/>
      <c r="J21" s="216"/>
      <c r="K21" s="13"/>
      <c r="L21" s="103"/>
      <c r="N21" s="13"/>
      <c r="P21" s="216"/>
      <c r="Q21" s="13"/>
      <c r="R21" s="103"/>
      <c r="T21" s="52"/>
      <c r="V21" s="216"/>
      <c r="W21" s="13"/>
      <c r="X21" s="103"/>
      <c r="AB21" s="216"/>
      <c r="AC21" s="13"/>
      <c r="AD21" s="103"/>
      <c r="AH21" s="216"/>
      <c r="AI21" s="13"/>
      <c r="AJ21" s="103"/>
      <c r="AN21" s="216"/>
      <c r="AO21" s="13"/>
      <c r="AP21" s="103"/>
      <c r="AT21" s="216"/>
      <c r="AU21" s="13"/>
      <c r="AV21" s="103"/>
      <c r="AZ21" s="216"/>
      <c r="BA21" s="13"/>
      <c r="BB21" s="103"/>
      <c r="BF21" s="216"/>
      <c r="BG21" s="13"/>
      <c r="BH21" s="103"/>
      <c r="BL21" s="216"/>
      <c r="BM21" s="13"/>
      <c r="BN21" s="103"/>
      <c r="BR21" s="216"/>
      <c r="BS21" s="13"/>
      <c r="BT21" s="103"/>
    </row>
    <row r="22" spans="1:73" x14ac:dyDescent="0.2">
      <c r="D22" s="216"/>
      <c r="E22" s="13"/>
      <c r="F22" s="103"/>
      <c r="J22" s="216"/>
      <c r="K22" s="13"/>
      <c r="L22" s="103"/>
      <c r="N22" s="13"/>
      <c r="P22" s="216"/>
      <c r="Q22" s="13"/>
      <c r="R22" s="103"/>
      <c r="T22" s="52"/>
      <c r="V22" s="216"/>
      <c r="W22" s="13"/>
      <c r="X22" s="103"/>
      <c r="AB22" s="216"/>
      <c r="AC22" s="13"/>
      <c r="AD22" s="103"/>
      <c r="AH22" s="216"/>
      <c r="AI22" s="13"/>
      <c r="AJ22" s="103"/>
      <c r="AN22" s="216"/>
      <c r="AO22" s="13"/>
      <c r="AP22" s="103"/>
      <c r="AT22" s="216"/>
      <c r="AU22" s="13"/>
      <c r="AV22" s="103"/>
      <c r="AZ22" s="216"/>
      <c r="BA22" s="13"/>
      <c r="BB22" s="103"/>
      <c r="BF22" s="216"/>
      <c r="BG22" s="13"/>
      <c r="BH22" s="103"/>
      <c r="BL22" s="216"/>
      <c r="BM22" s="13"/>
      <c r="BN22" s="103"/>
      <c r="BR22" s="216"/>
      <c r="BS22" s="13"/>
      <c r="BT22" s="103"/>
    </row>
    <row r="23" spans="1:73" x14ac:dyDescent="0.2">
      <c r="D23" s="216"/>
      <c r="E23" s="13"/>
      <c r="F23" s="103"/>
      <c r="J23" s="216"/>
      <c r="K23" s="13"/>
      <c r="L23" s="103"/>
      <c r="N23" s="13"/>
      <c r="P23" s="216"/>
      <c r="Q23" s="13"/>
      <c r="R23" s="103"/>
      <c r="T23" s="52"/>
      <c r="V23" s="216"/>
      <c r="W23" s="13"/>
      <c r="X23" s="103"/>
      <c r="AB23" s="216"/>
      <c r="AC23" s="13"/>
      <c r="AD23" s="103"/>
      <c r="AH23" s="216"/>
      <c r="AI23" s="13"/>
      <c r="AJ23" s="103"/>
      <c r="AN23" s="216"/>
      <c r="AO23" s="13"/>
      <c r="AP23" s="103"/>
      <c r="AT23" s="216"/>
      <c r="AU23" s="13"/>
      <c r="AV23" s="103"/>
      <c r="AZ23" s="216"/>
      <c r="BA23" s="13"/>
      <c r="BB23" s="103"/>
      <c r="BF23" s="216"/>
      <c r="BG23" s="13"/>
      <c r="BH23" s="103"/>
      <c r="BL23" s="216"/>
      <c r="BM23" s="13"/>
      <c r="BN23" s="103"/>
      <c r="BR23" s="216"/>
      <c r="BS23" s="13"/>
      <c r="BT23" s="103"/>
    </row>
    <row r="24" spans="1:73" x14ac:dyDescent="0.2">
      <c r="A24" s="2">
        <v>1</v>
      </c>
      <c r="C24" s="2">
        <f>A24</f>
        <v>1</v>
      </c>
      <c r="D24" s="216" t="s">
        <v>136</v>
      </c>
      <c r="E24" s="13"/>
      <c r="F24" s="217" t="s">
        <v>137</v>
      </c>
      <c r="G24" s="218">
        <f xml:space="preserve"> IF( OR( AND( OR( AND( OR( AND( C16, D3 ), AND( C18, NOT( D3 ) ) ), F3 ), ( AND(  AND( C20, D3 ), NOT( F3 ) ) ) ), NOT( OR( AND( OR( AND( C8, D3 ), AND( C10, NOT( D3 ) ) ), F3 ), ( AND( OR( AND( C12, D3 ), AND( C14, NOT( D3 ) ) ), NOT( F3 ) ) ) ) ) ), AND( C24, OR( AND( OR( AND( C8, D3 ), AND( C10, NOT( D3 ) ) ), F3 ), ( AND( OR( AND( C12, D3 ), AND( C14, NOT( D3 ) ) ), NOT( F3 ) ) ) ) ) ), 1, 0 )</f>
        <v>1</v>
      </c>
      <c r="H24" s="220"/>
      <c r="I24" s="2">
        <f>G24</f>
        <v>1</v>
      </c>
      <c r="J24" s="216" t="s">
        <v>136</v>
      </c>
      <c r="K24" s="13"/>
      <c r="L24" s="217" t="s">
        <v>137</v>
      </c>
      <c r="M24" s="218">
        <f xml:space="preserve"> IF( OR( AND( OR( AND( OR( AND( I16, J3 ), AND( I18, NOT( J3 ) ) ), L3 ), ( AND(  AND( I20, J3 ), NOT( L3 ) ) ) ), NOT( OR( AND( OR( AND( I8, J3 ), AND( I10, NOT( J3 ) ) ), L3 ), ( AND( OR( AND( I12, J3 ), AND( I14, NOT( J3 ) ) ), NOT( L3 ) ) ) ) ) ), AND( I24, OR( AND( OR( AND( I8, J3 ), AND( I10, NOT( J3 ) ) ), L3 ), ( AND( OR( AND( I12, J3 ), AND( I14, NOT( J3 ) ) ), NOT( L3 ) ) ) ) ) ), 1, 0 )</f>
        <v>1</v>
      </c>
      <c r="N24" s="13"/>
      <c r="O24" s="2">
        <f>M24</f>
        <v>1</v>
      </c>
      <c r="P24" s="216" t="s">
        <v>136</v>
      </c>
      <c r="Q24" s="13"/>
      <c r="R24" s="217" t="s">
        <v>137</v>
      </c>
      <c r="S24" s="218">
        <f xml:space="preserve"> IF( OR( AND( OR( AND( OR( AND( O16, P3 ), AND( O18, NOT( P3 ) ) ), R3 ), ( AND(  AND( O20, P3 ), NOT( R3 ) ) ) ), NOT( OR( AND( OR( AND( O8, P3 ), AND( O10, NOT( P3 ) ) ), R3 ), ( AND( OR( AND( O12, P3 ), AND( O14, NOT( P3 ) ) ), NOT( R3 ) ) ) ) ) ), AND( O24, OR( AND( OR( AND( O8, P3 ), AND( O10, NOT( P3 ) ) ), R3 ), ( AND( OR( AND( O12, P3 ), AND( O14, NOT( P3 ) ) ), NOT( R3 ) ) ) ) ) ), 1, 0 )</f>
        <v>1</v>
      </c>
      <c r="T24" s="52"/>
      <c r="U24" s="2">
        <f>S24</f>
        <v>1</v>
      </c>
      <c r="V24" s="216" t="s">
        <v>136</v>
      </c>
      <c r="W24" s="13"/>
      <c r="X24" s="217" t="s">
        <v>137</v>
      </c>
      <c r="Y24" s="218">
        <f xml:space="preserve"> IF( OR( AND( OR( AND( OR( AND( U16, V3 ), AND( U18, NOT( V3 ) ) ), X3 ), ( AND(  AND( U20, V3 ), NOT( X3 ) ) ) ), NOT( OR( AND( OR( AND( U8, V3 ), AND( U10, NOT( V3 ) ) ), X3 ), ( AND( OR( AND( U12, V3 ), AND( U14, NOT( V3 ) ) ), NOT( X3 ) ) ) ) ) ), AND( U24, OR( AND( OR( AND( U8, V3 ), AND( U10, NOT( V3 ) ) ), X3 ), ( AND( OR( AND( U12, V3 ), AND( U14, NOT( V3 ) ) ), NOT( X3 ) ) ) ) ) ), 1, 0 )</f>
        <v>1</v>
      </c>
      <c r="AA24" s="2">
        <f>Y24</f>
        <v>1</v>
      </c>
      <c r="AB24" s="216" t="s">
        <v>136</v>
      </c>
      <c r="AC24" s="13"/>
      <c r="AD24" s="217" t="s">
        <v>137</v>
      </c>
      <c r="AE24" s="218">
        <f xml:space="preserve"> IF( OR( AND( OR( AND( OR( AND( AA16, AB3 ), AND( AA18, NOT( AB3 ) ) ), AD3 ), ( AND(  AND( AA20, AB3 ), NOT( AD3 ) ) ) ), NOT( OR( AND( OR( AND( AA8, AB3 ), AND( AA10, NOT( AB3 ) ) ), AD3 ), ( AND( OR( AND( AA12, AB3 ), AND( AA14, NOT( AB3 ) ) ), NOT( AD3 ) ) ) ) ) ), AND( AA24, OR( AND( OR( AND( AA8, AB3 ), AND( AA10, NOT( AB3 ) ) ), AD3 ), ( AND( OR( AND( AA12, AB3 ), AND( AA14, NOT( AB3 ) ) ), NOT( AD3 ) ) ) ) ) ), 1, 0 )</f>
        <v>1</v>
      </c>
      <c r="AG24" s="2">
        <f>AE24</f>
        <v>1</v>
      </c>
      <c r="AH24" s="216" t="s">
        <v>136</v>
      </c>
      <c r="AI24" s="13"/>
      <c r="AJ24" s="217" t="s">
        <v>137</v>
      </c>
      <c r="AK24" s="218">
        <f xml:space="preserve"> IF( OR( AND( OR( AND( OR( AND( AG16, AH3 ), AND( AG18, NOT( AH3 ) ) ), AJ3 ), ( AND(  AND( AG20, AH3 ), NOT( AJ3 ) ) ) ), NOT( OR( AND( OR( AND( AG8, AH3 ), AND( AG10, NOT( AH3 ) ) ), AJ3 ), ( AND( OR( AND( AG12, AH3 ), AND( AG14, NOT( AH3 ) ) ), NOT( AJ3 ) ) ) ) ) ), AND( AG24, OR( AND( OR( AND( AG8, AH3 ), AND( AG10, NOT( AH3 ) ) ), AJ3 ), ( AND( OR( AND( AG12, AH3 ), AND( AG14, NOT( AH3 ) ) ), NOT( AJ3 ) ) ) ) ) ), 1, 0 )</f>
        <v>1</v>
      </c>
      <c r="AM24" s="2">
        <f>AK24</f>
        <v>1</v>
      </c>
      <c r="AN24" s="216" t="s">
        <v>136</v>
      </c>
      <c r="AO24" s="13"/>
      <c r="AP24" s="217" t="s">
        <v>137</v>
      </c>
      <c r="AQ24" s="218">
        <f xml:space="preserve"> IF( OR( AND( OR( AND( OR( AND( AM16, AN3 ), AND( AM18, NOT( AN3 ) ) ), AP3 ), ( AND(  AND( AM20, AN3 ), NOT( AP3 ) ) ) ), NOT( OR( AND( OR( AND( AM8, AN3 ), AND( AM10, NOT( AN3 ) ) ), AP3 ), ( AND( OR( AND( AM12, AN3 ), AND( AM14, NOT( AN3 ) ) ), NOT( AP3 ) ) ) ) ) ), AND( AM24, OR( AND( OR( AND( AM8, AN3 ), AND( AM10, NOT( AN3 ) ) ), AP3 ), ( AND( OR( AND( AM12, AN3 ), AND( AM14, NOT( AN3 ) ) ), NOT( AP3 ) ) ) ) ) ), 1, 0 )</f>
        <v>1</v>
      </c>
      <c r="AS24" s="2">
        <f>AQ24</f>
        <v>1</v>
      </c>
      <c r="AT24" s="216" t="s">
        <v>136</v>
      </c>
      <c r="AU24" s="13"/>
      <c r="AV24" s="217" t="s">
        <v>137</v>
      </c>
      <c r="AW24" s="218">
        <f xml:space="preserve"> IF( OR( AND( OR( AND( OR( AND( AS16, AT3 ), AND( AS18, NOT( AT3 ) ) ), AV3 ), ( AND(  AND( AS20, AT3 ), NOT( AV3 ) ) ) ), NOT( OR( AND( OR( AND( AS8, AT3 ), AND( AS10, NOT( AT3 ) ) ), AV3 ), ( AND( OR( AND( AS12, AT3 ), AND( AS14, NOT( AT3 ) ) ), NOT( AV3 ) ) ) ) ) ), AND( AS24, OR( AND( OR( AND( AS8, AT3 ), AND( AS10, NOT( AT3 ) ) ), AV3 ), ( AND( OR( AND( AS12, AT3 ), AND( AS14, NOT( AT3 ) ) ), NOT( AV3 ) ) ) ) ) ), 1, 0 )</f>
        <v>1</v>
      </c>
      <c r="AY24" s="2">
        <f>AW24</f>
        <v>1</v>
      </c>
      <c r="AZ24" s="216" t="s">
        <v>136</v>
      </c>
      <c r="BA24" s="13"/>
      <c r="BB24" s="217" t="s">
        <v>137</v>
      </c>
      <c r="BC24" s="218">
        <f xml:space="preserve"> IF( OR( AND( OR( AND( OR( AND( AY16, AZ3 ), AND( AY18, NOT( AZ3 ) ) ), BB3 ), ( AND(  AND( AY20, AZ3 ), NOT( BB3 ) ) ) ), NOT( OR( AND( OR( AND( AY8, AZ3 ), AND( AY10, NOT( AZ3 ) ) ), BB3 ), ( AND( OR( AND( AY12, AZ3 ), AND( AY14, NOT( AZ3 ) ) ), NOT( BB3 ) ) ) ) ) ), AND( AY24, OR( AND( OR( AND( AY8, AZ3 ), AND( AY10, NOT( AZ3 ) ) ), BB3 ), ( AND( OR( AND( AY12, AZ3 ), AND( AY14, NOT( AZ3 ) ) ), NOT( BB3 ) ) ) ) ) ), 1, 0 )</f>
        <v>1</v>
      </c>
      <c r="BE24" s="2">
        <f>BC24</f>
        <v>1</v>
      </c>
      <c r="BF24" s="216" t="s">
        <v>136</v>
      </c>
      <c r="BG24" s="13"/>
      <c r="BH24" s="217" t="s">
        <v>137</v>
      </c>
      <c r="BI24" s="218">
        <f xml:space="preserve"> IF( OR( AND( OR( AND( OR( AND( BE16, BF3 ), AND( BE18, NOT( BF3 ) ) ), BH3 ), ( AND(  AND( BE20, BF3 ), NOT( BH3 ) ) ) ), NOT( OR( AND( OR( AND( BE8, BF3 ), AND( BE10, NOT( BF3 ) ) ), BH3 ), ( AND( OR( AND( BE12, BF3 ), AND( BE14, NOT( BF3 ) ) ), NOT( BH3 ) ) ) ) ) ), AND( BE24, OR( AND( OR( AND( BE8, BF3 ), AND( BE10, NOT( BF3 ) ) ), BH3 ), ( AND( OR( AND( BE12, BF3 ), AND( BE14, NOT( BF3 ) ) ), NOT( BH3 ) ) ) ) ) ), 1, 0 )</f>
        <v>1</v>
      </c>
      <c r="BK24" s="2">
        <f>BI24</f>
        <v>1</v>
      </c>
      <c r="BL24" s="216" t="s">
        <v>136</v>
      </c>
      <c r="BM24" s="13"/>
      <c r="BN24" s="217" t="s">
        <v>137</v>
      </c>
      <c r="BO24" s="218">
        <f xml:space="preserve"> IF( OR( AND( OR( AND( OR( AND( BK16, BL3 ), AND( BK18, NOT( BL3 ) ) ), BN3 ), ( AND(  AND( BK20, BL3 ), NOT( BN3 ) ) ) ), NOT( OR( AND( OR( AND( BK8, BL3 ), AND( BK10, NOT( BL3 ) ) ), BN3 ), ( AND( OR( AND( BK12, BL3 ), AND( BK14, NOT( BL3 ) ) ), NOT( BN3 ) ) ) ) ) ), AND( BK24, OR( AND( OR( AND( BK8, BL3 ), AND( BK10, NOT( BL3 ) ) ), BN3 ), ( AND( OR( AND( BK12, BL3 ), AND( BK14, NOT( BL3 ) ) ), NOT( BN3 ) ) ) ) ) ), 1, 0 )</f>
        <v>1</v>
      </c>
      <c r="BQ24" s="2">
        <f>BO24</f>
        <v>1</v>
      </c>
      <c r="BR24" s="216" t="s">
        <v>136</v>
      </c>
      <c r="BS24" s="13"/>
      <c r="BT24" s="217" t="s">
        <v>137</v>
      </c>
      <c r="BU24" s="218">
        <f xml:space="preserve"> IF( OR( AND( OR( AND( OR( AND( BQ16, BR3 ), AND( BQ18, NOT( BR3 ) ) ), BT3 ), ( AND(  AND( BQ20, BR3 ), NOT( BT3 ) ) ) ), NOT( OR( AND( OR( AND( BQ8, BR3 ), AND( BQ10, NOT( BR3 ) ) ), BT3 ), ( AND( OR( AND( BQ12, BR3 ), AND( BQ14, NOT( BR3 ) ) ), NOT( BT3 ) ) ) ) ) ), AND( BQ24, OR( AND( OR( AND( BQ8, BR3 ), AND( BQ10, NOT( BR3 ) ) ), BT3 ), ( AND( OR( AND( BQ12, BR3 ), AND( BQ14, NOT( BR3 ) ) ), NOT( BT3 ) ) ) ) ) ), 1, 0 )</f>
        <v>1</v>
      </c>
    </row>
    <row r="25" spans="1:73" x14ac:dyDescent="0.2">
      <c r="D25" s="89"/>
      <c r="E25" s="13"/>
      <c r="F25" s="103"/>
      <c r="J25" s="89"/>
      <c r="K25" s="13"/>
      <c r="L25" s="103"/>
      <c r="N25" s="13"/>
      <c r="P25" s="89"/>
      <c r="Q25" s="13"/>
      <c r="R25" s="103"/>
      <c r="T25" s="52"/>
      <c r="V25" s="89"/>
      <c r="W25" s="13"/>
      <c r="X25" s="103"/>
      <c r="AB25" s="89"/>
      <c r="AC25" s="13"/>
      <c r="AD25" s="103"/>
      <c r="AH25" s="89"/>
      <c r="AI25" s="13"/>
      <c r="AJ25" s="103"/>
      <c r="AN25" s="89"/>
      <c r="AO25" s="13"/>
      <c r="AP25" s="103"/>
      <c r="AT25" s="89"/>
      <c r="AU25" s="13"/>
      <c r="AV25" s="103"/>
      <c r="AZ25" s="89"/>
      <c r="BA25" s="13"/>
      <c r="BB25" s="103"/>
      <c r="BF25" s="89"/>
      <c r="BG25" s="13"/>
      <c r="BH25" s="103"/>
      <c r="BL25" s="89"/>
      <c r="BM25" s="13"/>
      <c r="BN25" s="103"/>
      <c r="BR25" s="89"/>
      <c r="BS25" s="13"/>
      <c r="BT25" s="103"/>
    </row>
    <row r="26" spans="1:73" ht="13.5" thickBot="1" x14ac:dyDescent="0.25">
      <c r="D26" s="91"/>
      <c r="E26" s="83" t="s">
        <v>231</v>
      </c>
      <c r="F26" s="215"/>
      <c r="J26" s="91"/>
      <c r="K26" s="83" t="s">
        <v>231</v>
      </c>
      <c r="L26" s="215"/>
      <c r="N26" s="13"/>
      <c r="P26" s="91"/>
      <c r="Q26" s="83" t="s">
        <v>231</v>
      </c>
      <c r="R26" s="215"/>
      <c r="T26" s="52"/>
      <c r="V26" s="91"/>
      <c r="W26" s="83" t="s">
        <v>231</v>
      </c>
      <c r="X26" s="215"/>
      <c r="AB26" s="91"/>
      <c r="AC26" s="83" t="s">
        <v>231</v>
      </c>
      <c r="AD26" s="215"/>
      <c r="AH26" s="91"/>
      <c r="AI26" s="83" t="s">
        <v>231</v>
      </c>
      <c r="AJ26" s="215"/>
      <c r="AN26" s="91"/>
      <c r="AO26" s="83" t="s">
        <v>231</v>
      </c>
      <c r="AP26" s="215"/>
      <c r="AT26" s="91"/>
      <c r="AU26" s="83" t="s">
        <v>231</v>
      </c>
      <c r="AV26" s="215"/>
      <c r="AZ26" s="91"/>
      <c r="BA26" s="83" t="s">
        <v>231</v>
      </c>
      <c r="BB26" s="215"/>
      <c r="BF26" s="91"/>
      <c r="BG26" s="83" t="s">
        <v>231</v>
      </c>
      <c r="BH26" s="215"/>
      <c r="BL26" s="91"/>
      <c r="BM26" s="83" t="s">
        <v>231</v>
      </c>
      <c r="BN26" s="215"/>
      <c r="BR26" s="91"/>
      <c r="BS26" s="83" t="s">
        <v>231</v>
      </c>
      <c r="BT26" s="215"/>
    </row>
    <row r="27" spans="1:73" x14ac:dyDescent="0.2">
      <c r="E27" s="219">
        <f xml:space="preserve"> IF( OR( AND( NOT( C24 ), OR( AND( OR( AND( C8, D3 ), AND( C10, NOT( D3 ) ) ), F3 ), ( AND( OR( AND( C12, D3 ), AND( C14, NOT( D3 ) ) ), NOT( F3 ) ) ) ) ), AND( C24, NOT( OR( AND( OR( AND( C8, D3 ), AND( C10, NOT( D3 ) ) ), F3 ), ( AND( OR( AND( C12, D3 ), AND( C14, NOT( D3 ) ) ), NOT( F3 ) ) ) ) ) ) ), 1, 0 )</f>
        <v>1</v>
      </c>
      <c r="F27" s="221"/>
      <c r="K27" s="219">
        <f xml:space="preserve"> IF( OR( AND( NOT( I24 ), OR( AND( OR( AND( I8, J3 ), AND( I10, NOT( J3 ) ) ), L3 ), ( AND( OR( AND( I12, J3 ), AND( I14, NOT( J3 ) ) ), NOT( L3 ) ) ) ) ), AND( I24, NOT( OR( AND( OR( AND( I8, J3 ), AND( I10, NOT( J3 ) ) ), L3 ), ( AND( OR( AND( I12, J3 ), AND( I14, NOT( J3 ) ) ), NOT( L3 ) ) ) ) ) ) ), 1, 0 )</f>
        <v>1</v>
      </c>
      <c r="L27" s="221"/>
      <c r="N27" s="13"/>
      <c r="Q27" s="219">
        <f xml:space="preserve"> IF( OR( AND( NOT( O24 ), OR( AND( OR( AND( O8, P3 ), AND( O10, NOT( P3 ) ) ), R3 ), ( AND( OR( AND( O12, P3 ), AND( O14, NOT( P3 ) ) ), NOT( R3 ) ) ) ) ), AND( O24, NOT( OR( AND( OR( AND( O8, P3 ), AND( O10, NOT( P3 ) ) ), R3 ), ( AND( OR( AND( O12, P3 ), AND( O14, NOT( P3 ) ) ), NOT( R3 ) ) ) ) ) ) ), 1, 0 )</f>
        <v>1</v>
      </c>
      <c r="R27" s="221"/>
      <c r="T27" s="52"/>
      <c r="W27" s="219">
        <f xml:space="preserve"> IF( OR( AND( NOT( U24 ), OR( AND( OR( AND( U8, V3 ), AND( U10, NOT( V3 ) ) ), X3 ), ( AND( OR( AND( U12, V3 ), AND( U14, NOT( V3 ) ) ), NOT( X3 ) ) ) ) ), AND( U24, NOT( OR( AND( OR( AND( U8, V3 ), AND( U10, NOT( V3 ) ) ), X3 ), ( AND( OR( AND( U12, V3 ), AND( U14, NOT( V3 ) ) ), NOT( X3 ) ) ) ) ) ) ), 1, 0 )</f>
        <v>1</v>
      </c>
      <c r="X27" s="221"/>
      <c r="AC27" s="219">
        <f xml:space="preserve"> IF( OR( AND( NOT( AA24 ), OR( AND( OR( AND( AA8, AB3 ), AND( AA10, NOT( AB3 ) ) ), AD3 ), ( AND( OR( AND( AA12, AB3 ), AND( AA14, NOT( AB3 ) ) ), NOT( AD3 ) ) ) ) ), AND( AA24, NOT( OR( AND( OR( AND( AA8, AB3 ), AND( AA10, NOT( AB3 ) ) ), AD3 ), ( AND( OR( AND( AA12, AB3 ), AND( AA14, NOT( AB3 ) ) ), NOT( AD3 ) ) ) ) ) ) ), 1, 0 )</f>
        <v>1</v>
      </c>
      <c r="AD27" s="221"/>
      <c r="AI27" s="219">
        <f xml:space="preserve"> IF( OR( AND( NOT( AG24 ), OR( AND( OR( AND( AG8, AH3 ), AND( AG10, NOT( AH3 ) ) ), AJ3 ), ( AND( OR( AND( AG12, AH3 ), AND( AG14, NOT( AH3 ) ) ), NOT( AJ3 ) ) ) ) ), AND( AG24, NOT( OR( AND( OR( AND( AG8, AH3 ), AND( AG10, NOT( AH3 ) ) ), AJ3 ), ( AND( OR( AND( AG12, AH3 ), AND( AG14, NOT( AH3 ) ) ), NOT( AJ3 ) ) ) ) ) ) ), 1, 0 )</f>
        <v>1</v>
      </c>
      <c r="AJ27" s="221"/>
      <c r="AO27" s="219">
        <f xml:space="preserve"> IF( OR( AND( NOT( AM24 ), OR( AND( OR( AND( AM8, AN3 ), AND( AM10, NOT( AN3 ) ) ), AP3 ), ( AND( OR( AND( AM12, AN3 ), AND( AM14, NOT( AN3 ) ) ), NOT( AP3 ) ) ) ) ), AND( AM24, NOT( OR( AND( OR( AND( AM8, AN3 ), AND( AM10, NOT( AN3 ) ) ), AP3 ), ( AND( OR( AND( AM12, AN3 ), AND( AM14, NOT( AN3 ) ) ), NOT( AP3 ) ) ) ) ) ) ), 1, 0 )</f>
        <v>1</v>
      </c>
      <c r="AP27" s="221"/>
      <c r="AU27" s="219">
        <f xml:space="preserve"> IF( OR( AND( NOT( AS24 ), OR( AND( OR( AND( AS8, AT3 ), AND( AS10, NOT( AT3 ) ) ), AV3 ), ( AND( OR( AND( AS12, AT3 ), AND( AS14, NOT( AT3 ) ) ), NOT( AV3 ) ) ) ) ), AND( AS24, NOT( OR( AND( OR( AND( AS8, AT3 ), AND( AS10, NOT( AT3 ) ) ), AV3 ), ( AND( OR( AND( AS12, AT3 ), AND( AS14, NOT( AT3 ) ) ), NOT( AV3 ) ) ) ) ) ) ), 1, 0 )</f>
        <v>1</v>
      </c>
      <c r="AV27" s="221"/>
      <c r="BA27" s="219">
        <f xml:space="preserve"> IF( OR( AND( NOT( AY24 ), OR( AND( OR( AND( AY8, AZ3 ), AND( AY10, NOT( AZ3 ) ) ), BB3 ), ( AND( OR( AND( AY12, AZ3 ), AND( AY14, NOT( AZ3 ) ) ), NOT( BB3 ) ) ) ) ), AND( AY24, NOT( OR( AND( OR( AND( AY8, AZ3 ), AND( AY10, NOT( AZ3 ) ) ), BB3 ), ( AND( OR( AND( AY12, AZ3 ), AND( AY14, NOT( AZ3 ) ) ), NOT( BB3 ) ) ) ) ) ) ), 1, 0 )</f>
        <v>1</v>
      </c>
      <c r="BB27" s="221"/>
      <c r="BG27" s="219">
        <f xml:space="preserve"> IF( OR( AND( NOT( BE24 ), OR( AND( OR( AND( BE8, BF3 ), AND( BE10, NOT( BF3 ) ) ), BH3 ), ( AND( OR( AND( BE12, BF3 ), AND( BE14, NOT( BF3 ) ) ), NOT( BH3 ) ) ) ) ), AND( BE24, NOT( OR( AND( OR( AND( BE8, BF3 ), AND( BE10, NOT( BF3 ) ) ), BH3 ), ( AND( OR( AND( BE12, BF3 ), AND( BE14, NOT( BF3 ) ) ), NOT( BH3 ) ) ) ) ) ) ), 1, 0 )</f>
        <v>1</v>
      </c>
      <c r="BH27" s="221"/>
      <c r="BM27" s="219">
        <f xml:space="preserve"> IF( OR( AND( NOT( BK24 ), OR( AND( OR( AND( BK8, BL3 ), AND( BK10, NOT( BL3 ) ) ), BN3 ), ( AND( OR( AND( BK12, BL3 ), AND( BK14, NOT( BL3 ) ) ), NOT( BN3 ) ) ) ) ), AND( BK24, NOT( OR( AND( OR( AND( BK8, BL3 ), AND( BK10, NOT( BL3 ) ) ), BN3 ), ( AND( OR( AND( BK12, BL3 ), AND( BK14, NOT( BL3 ) ) ), NOT( BN3 ) ) ) ) ) ) ), 1, 0 )</f>
        <v>1</v>
      </c>
      <c r="BN27" s="221"/>
      <c r="BS27" s="219">
        <f xml:space="preserve"> IF( OR( AND( NOT( BQ24 ), OR( AND( OR( AND( BQ8, BR3 ), AND( BQ10, NOT( BR3 ) ) ), BT3 ), ( AND( OR( AND( BQ12, BR3 ), AND( BQ14, NOT( BR3 ) ) ), NOT( BT3 ) ) ) ) ), AND( BQ24, NOT( OR( AND( OR( AND( BQ8, BR3 ), AND( BQ10, NOT( BR3 ) ) ), BT3 ), ( AND( OR( AND( BQ12, BR3 ), AND( BQ14, NOT( BR3 ) ) ), NOT( BT3 ) ) ) ) ) ) ), 1, 0 )</f>
        <v>1</v>
      </c>
      <c r="BT27" s="221"/>
    </row>
    <row r="28" spans="1:73" x14ac:dyDescent="0.2">
      <c r="N28" s="13"/>
      <c r="O28" s="13"/>
      <c r="P28" s="13"/>
      <c r="Q28" s="13"/>
      <c r="R28" s="13"/>
      <c r="S28" s="13"/>
      <c r="T28" s="52"/>
    </row>
    <row r="29" spans="1:73" x14ac:dyDescent="0.2">
      <c r="N29" s="13"/>
      <c r="O29" s="13"/>
      <c r="P29" s="13"/>
      <c r="Q29" s="13"/>
      <c r="R29" s="13"/>
      <c r="S29" s="13"/>
      <c r="T29" s="52"/>
    </row>
    <row r="30" spans="1:73" x14ac:dyDescent="0.2">
      <c r="C30" s="100"/>
      <c r="N30" s="13"/>
      <c r="O30" s="13"/>
      <c r="P30" s="13"/>
      <c r="Q30" s="13"/>
      <c r="R30" s="13"/>
      <c r="S30" s="13"/>
      <c r="T30" s="52"/>
    </row>
    <row r="31" spans="1:73" x14ac:dyDescent="0.2">
      <c r="C31" s="100"/>
      <c r="N31" s="13"/>
      <c r="O31" s="13"/>
      <c r="P31" s="13"/>
      <c r="Q31" s="13"/>
      <c r="R31" s="13"/>
      <c r="S31" s="13"/>
      <c r="T31" s="52"/>
    </row>
    <row r="32" spans="1:73" x14ac:dyDescent="0.2">
      <c r="C32" s="100"/>
      <c r="N32" s="13"/>
      <c r="O32" s="13"/>
      <c r="P32" s="13"/>
      <c r="Q32" s="13"/>
      <c r="R32" s="13"/>
      <c r="S32" s="13"/>
      <c r="T32" s="52"/>
    </row>
    <row r="33" spans="3:20" x14ac:dyDescent="0.2">
      <c r="C33" s="100"/>
      <c r="N33" s="13"/>
      <c r="O33" s="13"/>
      <c r="P33" s="13"/>
      <c r="Q33" s="13"/>
      <c r="R33" s="13"/>
      <c r="S33" s="13"/>
      <c r="T33" s="52"/>
    </row>
    <row r="34" spans="3:20" x14ac:dyDescent="0.2">
      <c r="C34" s="100"/>
      <c r="N34" s="13"/>
      <c r="O34" s="13"/>
      <c r="P34" s="13"/>
      <c r="Q34" s="13"/>
      <c r="R34" s="13"/>
      <c r="S34" s="13"/>
      <c r="T34" s="52"/>
    </row>
    <row r="35" spans="3:20" x14ac:dyDescent="0.2">
      <c r="C35" s="100"/>
      <c r="N35" s="13"/>
      <c r="O35" s="13"/>
      <c r="P35" s="13"/>
      <c r="Q35" s="13"/>
      <c r="R35" s="13"/>
      <c r="S35" s="13"/>
      <c r="T35" s="52"/>
    </row>
    <row r="36" spans="3:20" x14ac:dyDescent="0.2">
      <c r="C36" s="100"/>
      <c r="H36" s="100"/>
      <c r="N36" s="13"/>
      <c r="O36" s="13"/>
      <c r="P36" s="13"/>
      <c r="Q36" s="13"/>
      <c r="R36" s="13"/>
      <c r="S36" s="13"/>
      <c r="T36" s="52"/>
    </row>
    <row r="37" spans="3:20" x14ac:dyDescent="0.2">
      <c r="C37" s="100"/>
      <c r="H37" s="100"/>
      <c r="N37" s="13"/>
      <c r="O37" s="13"/>
      <c r="P37" s="13"/>
      <c r="Q37" s="13"/>
      <c r="R37" s="13"/>
      <c r="S37" s="13"/>
      <c r="T37" s="52"/>
    </row>
    <row r="38" spans="3:20" x14ac:dyDescent="0.2">
      <c r="C38" s="100"/>
      <c r="N38" s="13"/>
      <c r="O38" s="13"/>
      <c r="P38" s="13"/>
      <c r="Q38" s="13"/>
      <c r="R38" s="13"/>
      <c r="S38" s="13"/>
      <c r="T38" s="52"/>
    </row>
    <row r="39" spans="3:20" x14ac:dyDescent="0.2">
      <c r="C39" s="100"/>
      <c r="N39" s="13"/>
      <c r="O39" s="13"/>
      <c r="P39" s="13"/>
      <c r="Q39" s="13"/>
      <c r="R39" s="13"/>
      <c r="S39" s="13"/>
      <c r="T39" s="52"/>
    </row>
    <row r="40" spans="3:20" x14ac:dyDescent="0.2">
      <c r="C40" s="100"/>
      <c r="N40" s="13"/>
      <c r="O40" s="13"/>
      <c r="P40" s="13"/>
      <c r="Q40" s="13"/>
      <c r="R40" s="13"/>
      <c r="S40" s="13"/>
      <c r="T40" s="52"/>
    </row>
    <row r="41" spans="3:20" x14ac:dyDescent="0.2">
      <c r="C41" s="100"/>
      <c r="N41" s="13"/>
      <c r="O41" s="13"/>
      <c r="P41" s="13"/>
      <c r="Q41" s="13"/>
      <c r="R41" s="13"/>
      <c r="S41" s="13"/>
      <c r="T41" s="52"/>
    </row>
    <row r="42" spans="3:20" x14ac:dyDescent="0.2">
      <c r="C42" s="100"/>
      <c r="N42" s="13"/>
      <c r="O42" s="13"/>
      <c r="P42" s="13"/>
      <c r="Q42" s="13"/>
      <c r="R42" s="13"/>
      <c r="S42" s="13"/>
      <c r="T42" s="52"/>
    </row>
    <row r="43" spans="3:20" x14ac:dyDescent="0.2">
      <c r="C43" s="100"/>
    </row>
    <row r="44" spans="3:20" x14ac:dyDescent="0.2">
      <c r="C44" s="100"/>
      <c r="H44" s="100"/>
    </row>
    <row r="45" spans="3:20" x14ac:dyDescent="0.2">
      <c r="C45" s="100"/>
      <c r="H45" s="100"/>
      <c r="M45" s="100"/>
    </row>
    <row r="46" spans="3:20" x14ac:dyDescent="0.2">
      <c r="C46" s="100"/>
      <c r="H46" s="100"/>
    </row>
    <row r="47" spans="3:20" x14ac:dyDescent="0.2">
      <c r="C47" s="100"/>
      <c r="H47" s="100"/>
    </row>
    <row r="48" spans="3:20" x14ac:dyDescent="0.2">
      <c r="C48" s="100"/>
      <c r="H48" s="100"/>
    </row>
    <row r="50" spans="3:8" x14ac:dyDescent="0.2">
      <c r="C50" s="100"/>
      <c r="H50" s="100"/>
    </row>
    <row r="51" spans="3:8" x14ac:dyDescent="0.2">
      <c r="C51" s="100"/>
      <c r="H51" s="100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1028"/>
  <sheetViews>
    <sheetView workbookViewId="0">
      <selection activeCell="O8" sqref="O8"/>
    </sheetView>
  </sheetViews>
  <sheetFormatPr defaultRowHeight="12.75" x14ac:dyDescent="0.2"/>
  <cols>
    <col min="3" max="12" width="2.7109375" customWidth="1"/>
  </cols>
  <sheetData>
    <row r="5" spans="3:12" x14ac:dyDescent="0.2"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3:12" x14ac:dyDescent="0.2"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1</v>
      </c>
    </row>
    <row r="7" spans="3:12" x14ac:dyDescent="0.2"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</v>
      </c>
      <c r="L7">
        <v>0</v>
      </c>
    </row>
    <row r="8" spans="3:12" x14ac:dyDescent="0.2"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</v>
      </c>
      <c r="L8">
        <v>1</v>
      </c>
    </row>
    <row r="9" spans="3:12" x14ac:dyDescent="0.2"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0</v>
      </c>
    </row>
    <row r="10" spans="3:12" x14ac:dyDescent="0.2"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v>0</v>
      </c>
      <c r="L10">
        <v>1</v>
      </c>
    </row>
    <row r="11" spans="3:12" x14ac:dyDescent="0.2"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</v>
      </c>
      <c r="K11">
        <v>1</v>
      </c>
      <c r="L11">
        <v>0</v>
      </c>
    </row>
    <row r="12" spans="3:12" x14ac:dyDescent="0.2"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1</v>
      </c>
      <c r="L12">
        <v>1</v>
      </c>
    </row>
    <row r="13" spans="3:12" x14ac:dyDescent="0.2"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1</v>
      </c>
      <c r="J13">
        <v>0</v>
      </c>
      <c r="K13">
        <v>0</v>
      </c>
      <c r="L13">
        <v>0</v>
      </c>
    </row>
    <row r="14" spans="3:12" x14ac:dyDescent="0.2"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v>0</v>
      </c>
      <c r="L14">
        <v>1</v>
      </c>
    </row>
    <row r="15" spans="3:12" x14ac:dyDescent="0.2"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</v>
      </c>
      <c r="J15">
        <v>0</v>
      </c>
      <c r="K15">
        <v>1</v>
      </c>
      <c r="L15">
        <v>0</v>
      </c>
    </row>
    <row r="16" spans="3:12" x14ac:dyDescent="0.2"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0</v>
      </c>
      <c r="K16">
        <v>1</v>
      </c>
      <c r="L16">
        <v>1</v>
      </c>
    </row>
    <row r="17" spans="3:12" x14ac:dyDescent="0.2"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  <c r="J17">
        <v>1</v>
      </c>
      <c r="K17">
        <v>0</v>
      </c>
      <c r="L17">
        <v>0</v>
      </c>
    </row>
    <row r="18" spans="3:12" x14ac:dyDescent="0.2"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1</v>
      </c>
      <c r="K18">
        <v>0</v>
      </c>
      <c r="L18">
        <v>1</v>
      </c>
    </row>
    <row r="19" spans="3:12" x14ac:dyDescent="0.2"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1</v>
      </c>
      <c r="K19">
        <v>1</v>
      </c>
      <c r="L19">
        <v>0</v>
      </c>
    </row>
    <row r="20" spans="3:12" x14ac:dyDescent="0.2"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1</v>
      </c>
      <c r="K20">
        <v>1</v>
      </c>
      <c r="L20">
        <v>1</v>
      </c>
    </row>
    <row r="21" spans="3:12" x14ac:dyDescent="0.2"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0</v>
      </c>
      <c r="L21">
        <v>0</v>
      </c>
    </row>
    <row r="22" spans="3:12" x14ac:dyDescent="0.2">
      <c r="C22">
        <v>0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1</v>
      </c>
    </row>
    <row r="23" spans="3:12" x14ac:dyDescent="0.2">
      <c r="C23">
        <v>0</v>
      </c>
      <c r="D23">
        <v>0</v>
      </c>
      <c r="E23">
        <v>0</v>
      </c>
      <c r="F23">
        <v>0</v>
      </c>
      <c r="G23">
        <v>0</v>
      </c>
      <c r="H23">
        <v>1</v>
      </c>
      <c r="I23">
        <v>0</v>
      </c>
      <c r="J23">
        <v>0</v>
      </c>
      <c r="K23">
        <v>1</v>
      </c>
      <c r="L23">
        <v>0</v>
      </c>
    </row>
    <row r="24" spans="3:12" x14ac:dyDescent="0.2"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1</v>
      </c>
      <c r="L24">
        <v>1</v>
      </c>
    </row>
    <row r="25" spans="3:12" x14ac:dyDescent="0.2">
      <c r="C25">
        <v>0</v>
      </c>
      <c r="D25">
        <v>0</v>
      </c>
      <c r="E25">
        <v>0</v>
      </c>
      <c r="F25">
        <v>0</v>
      </c>
      <c r="G25">
        <v>0</v>
      </c>
      <c r="H25">
        <v>1</v>
      </c>
      <c r="I25">
        <v>0</v>
      </c>
      <c r="J25">
        <v>1</v>
      </c>
      <c r="K25">
        <v>0</v>
      </c>
      <c r="L25">
        <v>0</v>
      </c>
    </row>
    <row r="26" spans="3:12" x14ac:dyDescent="0.2">
      <c r="C26">
        <v>0</v>
      </c>
      <c r="D26">
        <v>0</v>
      </c>
      <c r="E26">
        <v>0</v>
      </c>
      <c r="F26">
        <v>0</v>
      </c>
      <c r="G26">
        <v>0</v>
      </c>
      <c r="H26">
        <v>1</v>
      </c>
      <c r="I26">
        <v>0</v>
      </c>
      <c r="J26">
        <v>1</v>
      </c>
      <c r="K26">
        <v>0</v>
      </c>
      <c r="L26">
        <v>1</v>
      </c>
    </row>
    <row r="27" spans="3:12" x14ac:dyDescent="0.2">
      <c r="C27">
        <v>0</v>
      </c>
      <c r="D27">
        <v>0</v>
      </c>
      <c r="E27">
        <v>0</v>
      </c>
      <c r="F27">
        <v>0</v>
      </c>
      <c r="G27">
        <v>0</v>
      </c>
      <c r="H27">
        <v>1</v>
      </c>
      <c r="I27">
        <v>0</v>
      </c>
      <c r="J27">
        <v>1</v>
      </c>
      <c r="K27">
        <v>1</v>
      </c>
      <c r="L27">
        <v>0</v>
      </c>
    </row>
    <row r="28" spans="3:12" x14ac:dyDescent="0.2">
      <c r="C28">
        <v>0</v>
      </c>
      <c r="D28">
        <v>0</v>
      </c>
      <c r="E28">
        <v>0</v>
      </c>
      <c r="F28">
        <v>0</v>
      </c>
      <c r="G28">
        <v>0</v>
      </c>
      <c r="H28">
        <v>1</v>
      </c>
      <c r="I28">
        <v>0</v>
      </c>
      <c r="J28">
        <v>1</v>
      </c>
      <c r="K28">
        <v>1</v>
      </c>
      <c r="L28">
        <v>1</v>
      </c>
    </row>
    <row r="29" spans="3:12" x14ac:dyDescent="0.2">
      <c r="C29">
        <v>0</v>
      </c>
      <c r="D29">
        <v>0</v>
      </c>
      <c r="E29">
        <v>0</v>
      </c>
      <c r="F29">
        <v>0</v>
      </c>
      <c r="G29">
        <v>0</v>
      </c>
      <c r="H29">
        <v>1</v>
      </c>
      <c r="I29">
        <v>1</v>
      </c>
      <c r="J29">
        <v>0</v>
      </c>
      <c r="K29">
        <v>0</v>
      </c>
      <c r="L29">
        <v>0</v>
      </c>
    </row>
    <row r="30" spans="3:12" x14ac:dyDescent="0.2">
      <c r="C30">
        <v>0</v>
      </c>
      <c r="D30">
        <v>0</v>
      </c>
      <c r="E30">
        <v>0</v>
      </c>
      <c r="F30">
        <v>0</v>
      </c>
      <c r="G30">
        <v>0</v>
      </c>
      <c r="H30">
        <v>1</v>
      </c>
      <c r="I30">
        <v>1</v>
      </c>
      <c r="J30">
        <v>0</v>
      </c>
      <c r="K30">
        <v>0</v>
      </c>
      <c r="L30">
        <v>1</v>
      </c>
    </row>
    <row r="31" spans="3:12" x14ac:dyDescent="0.2">
      <c r="C31">
        <v>0</v>
      </c>
      <c r="D31">
        <v>0</v>
      </c>
      <c r="E31">
        <v>0</v>
      </c>
      <c r="F31">
        <v>0</v>
      </c>
      <c r="G31">
        <v>0</v>
      </c>
      <c r="H31">
        <v>1</v>
      </c>
      <c r="I31">
        <v>1</v>
      </c>
      <c r="J31">
        <v>0</v>
      </c>
      <c r="K31">
        <v>1</v>
      </c>
      <c r="L31">
        <v>0</v>
      </c>
    </row>
    <row r="32" spans="3:12" x14ac:dyDescent="0.2">
      <c r="C32">
        <v>0</v>
      </c>
      <c r="D32">
        <v>0</v>
      </c>
      <c r="E32">
        <v>0</v>
      </c>
      <c r="F32">
        <v>0</v>
      </c>
      <c r="G32">
        <v>0</v>
      </c>
      <c r="H32">
        <v>1</v>
      </c>
      <c r="I32">
        <v>1</v>
      </c>
      <c r="J32">
        <v>0</v>
      </c>
      <c r="K32">
        <v>1</v>
      </c>
      <c r="L32">
        <v>1</v>
      </c>
    </row>
    <row r="33" spans="3:12" x14ac:dyDescent="0.2">
      <c r="C33">
        <v>0</v>
      </c>
      <c r="D33">
        <v>0</v>
      </c>
      <c r="E33">
        <v>0</v>
      </c>
      <c r="F33">
        <v>0</v>
      </c>
      <c r="G33">
        <v>0</v>
      </c>
      <c r="H33">
        <v>1</v>
      </c>
      <c r="I33">
        <v>1</v>
      </c>
      <c r="J33">
        <v>1</v>
      </c>
      <c r="K33">
        <v>0</v>
      </c>
      <c r="L33">
        <v>0</v>
      </c>
    </row>
    <row r="34" spans="3:12" x14ac:dyDescent="0.2">
      <c r="C34">
        <v>0</v>
      </c>
      <c r="D34">
        <v>0</v>
      </c>
      <c r="E34">
        <v>0</v>
      </c>
      <c r="F34">
        <v>0</v>
      </c>
      <c r="G34">
        <v>0</v>
      </c>
      <c r="H34">
        <v>1</v>
      </c>
      <c r="I34">
        <v>1</v>
      </c>
      <c r="J34">
        <v>1</v>
      </c>
      <c r="K34">
        <v>0</v>
      </c>
      <c r="L34">
        <v>1</v>
      </c>
    </row>
    <row r="35" spans="3:12" x14ac:dyDescent="0.2">
      <c r="C35">
        <v>0</v>
      </c>
      <c r="D35">
        <v>0</v>
      </c>
      <c r="E35">
        <v>0</v>
      </c>
      <c r="F35">
        <v>0</v>
      </c>
      <c r="G35">
        <v>0</v>
      </c>
      <c r="H35">
        <v>1</v>
      </c>
      <c r="I35">
        <v>1</v>
      </c>
      <c r="J35">
        <v>1</v>
      </c>
      <c r="K35">
        <v>1</v>
      </c>
      <c r="L35">
        <v>0</v>
      </c>
    </row>
    <row r="36" spans="3:12" x14ac:dyDescent="0.2"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1</v>
      </c>
      <c r="J36">
        <v>1</v>
      </c>
      <c r="K36">
        <v>1</v>
      </c>
      <c r="L36">
        <v>1</v>
      </c>
    </row>
    <row r="37" spans="3:12" x14ac:dyDescent="0.2">
      <c r="C37">
        <v>0</v>
      </c>
      <c r="D37">
        <v>0</v>
      </c>
      <c r="E37">
        <v>0</v>
      </c>
      <c r="F37">
        <v>0</v>
      </c>
      <c r="G37">
        <v>1</v>
      </c>
      <c r="H37">
        <v>0</v>
      </c>
      <c r="I37">
        <v>0</v>
      </c>
      <c r="J37">
        <v>0</v>
      </c>
      <c r="K37">
        <v>0</v>
      </c>
      <c r="L37">
        <v>0</v>
      </c>
    </row>
    <row r="38" spans="3:12" x14ac:dyDescent="0.2">
      <c r="C38">
        <v>0</v>
      </c>
      <c r="D38">
        <v>0</v>
      </c>
      <c r="E38">
        <v>0</v>
      </c>
      <c r="F38">
        <v>0</v>
      </c>
      <c r="G38">
        <v>1</v>
      </c>
      <c r="H38">
        <v>0</v>
      </c>
      <c r="I38">
        <v>0</v>
      </c>
      <c r="J38">
        <v>0</v>
      </c>
      <c r="K38">
        <v>0</v>
      </c>
      <c r="L38">
        <v>1</v>
      </c>
    </row>
    <row r="39" spans="3:12" x14ac:dyDescent="0.2">
      <c r="C39">
        <v>0</v>
      </c>
      <c r="D39">
        <v>0</v>
      </c>
      <c r="E39">
        <v>0</v>
      </c>
      <c r="F39">
        <v>0</v>
      </c>
      <c r="G39">
        <v>1</v>
      </c>
      <c r="H39">
        <v>0</v>
      </c>
      <c r="I39">
        <v>0</v>
      </c>
      <c r="J39">
        <v>0</v>
      </c>
      <c r="K39">
        <v>1</v>
      </c>
      <c r="L39">
        <v>0</v>
      </c>
    </row>
    <row r="40" spans="3:12" x14ac:dyDescent="0.2">
      <c r="C40">
        <v>0</v>
      </c>
      <c r="D40">
        <v>0</v>
      </c>
      <c r="E40">
        <v>0</v>
      </c>
      <c r="F40">
        <v>0</v>
      </c>
      <c r="G40">
        <v>1</v>
      </c>
      <c r="H40">
        <v>0</v>
      </c>
      <c r="I40">
        <v>0</v>
      </c>
      <c r="J40">
        <v>0</v>
      </c>
      <c r="K40">
        <v>1</v>
      </c>
      <c r="L40">
        <v>1</v>
      </c>
    </row>
    <row r="41" spans="3:12" x14ac:dyDescent="0.2">
      <c r="C41">
        <v>0</v>
      </c>
      <c r="D41">
        <v>0</v>
      </c>
      <c r="E41">
        <v>0</v>
      </c>
      <c r="F41">
        <v>0</v>
      </c>
      <c r="G41">
        <v>1</v>
      </c>
      <c r="H41">
        <v>0</v>
      </c>
      <c r="I41">
        <v>0</v>
      </c>
      <c r="J41">
        <v>1</v>
      </c>
      <c r="K41">
        <v>0</v>
      </c>
      <c r="L41">
        <v>0</v>
      </c>
    </row>
    <row r="42" spans="3:12" x14ac:dyDescent="0.2">
      <c r="C42">
        <v>0</v>
      </c>
      <c r="D42">
        <v>0</v>
      </c>
      <c r="E42">
        <v>0</v>
      </c>
      <c r="F42">
        <v>0</v>
      </c>
      <c r="G42">
        <v>1</v>
      </c>
      <c r="H42">
        <v>0</v>
      </c>
      <c r="I42">
        <v>0</v>
      </c>
      <c r="J42">
        <v>1</v>
      </c>
      <c r="K42">
        <v>0</v>
      </c>
      <c r="L42">
        <v>1</v>
      </c>
    </row>
    <row r="43" spans="3:12" x14ac:dyDescent="0.2">
      <c r="C43">
        <v>0</v>
      </c>
      <c r="D43">
        <v>0</v>
      </c>
      <c r="E43">
        <v>0</v>
      </c>
      <c r="F43">
        <v>0</v>
      </c>
      <c r="G43">
        <v>1</v>
      </c>
      <c r="H43">
        <v>0</v>
      </c>
      <c r="I43">
        <v>0</v>
      </c>
      <c r="J43">
        <v>1</v>
      </c>
      <c r="K43">
        <v>1</v>
      </c>
      <c r="L43">
        <v>0</v>
      </c>
    </row>
    <row r="44" spans="3:12" x14ac:dyDescent="0.2">
      <c r="C44">
        <v>0</v>
      </c>
      <c r="D44">
        <v>0</v>
      </c>
      <c r="E44">
        <v>0</v>
      </c>
      <c r="F44">
        <v>0</v>
      </c>
      <c r="G44">
        <v>1</v>
      </c>
      <c r="H44">
        <v>0</v>
      </c>
      <c r="I44">
        <v>0</v>
      </c>
      <c r="J44">
        <v>1</v>
      </c>
      <c r="K44">
        <v>1</v>
      </c>
      <c r="L44">
        <v>1</v>
      </c>
    </row>
    <row r="45" spans="3:12" x14ac:dyDescent="0.2">
      <c r="C45">
        <v>0</v>
      </c>
      <c r="D45">
        <v>0</v>
      </c>
      <c r="E45">
        <v>0</v>
      </c>
      <c r="F45">
        <v>0</v>
      </c>
      <c r="G45">
        <v>1</v>
      </c>
      <c r="H45">
        <v>0</v>
      </c>
      <c r="I45">
        <v>1</v>
      </c>
      <c r="J45">
        <v>0</v>
      </c>
      <c r="K45">
        <v>0</v>
      </c>
      <c r="L45">
        <v>0</v>
      </c>
    </row>
    <row r="46" spans="3:12" x14ac:dyDescent="0.2">
      <c r="C46">
        <v>0</v>
      </c>
      <c r="D46">
        <v>0</v>
      </c>
      <c r="E46">
        <v>0</v>
      </c>
      <c r="F46">
        <v>0</v>
      </c>
      <c r="G46">
        <v>1</v>
      </c>
      <c r="H46">
        <v>0</v>
      </c>
      <c r="I46">
        <v>1</v>
      </c>
      <c r="J46">
        <v>0</v>
      </c>
      <c r="K46">
        <v>0</v>
      </c>
      <c r="L46">
        <v>1</v>
      </c>
    </row>
    <row r="47" spans="3:12" x14ac:dyDescent="0.2">
      <c r="C47">
        <v>0</v>
      </c>
      <c r="D47">
        <v>0</v>
      </c>
      <c r="E47">
        <v>0</v>
      </c>
      <c r="F47">
        <v>0</v>
      </c>
      <c r="G47">
        <v>1</v>
      </c>
      <c r="H47">
        <v>0</v>
      </c>
      <c r="I47">
        <v>1</v>
      </c>
      <c r="J47">
        <v>0</v>
      </c>
      <c r="K47">
        <v>1</v>
      </c>
      <c r="L47">
        <v>0</v>
      </c>
    </row>
    <row r="48" spans="3:12" x14ac:dyDescent="0.2">
      <c r="C48">
        <v>0</v>
      </c>
      <c r="D48">
        <v>0</v>
      </c>
      <c r="E48">
        <v>0</v>
      </c>
      <c r="F48">
        <v>0</v>
      </c>
      <c r="G48">
        <v>1</v>
      </c>
      <c r="H48">
        <v>0</v>
      </c>
      <c r="I48">
        <v>1</v>
      </c>
      <c r="J48">
        <v>0</v>
      </c>
      <c r="K48">
        <v>1</v>
      </c>
      <c r="L48">
        <v>1</v>
      </c>
    </row>
    <row r="49" spans="3:12" x14ac:dyDescent="0.2">
      <c r="C49">
        <v>0</v>
      </c>
      <c r="D49">
        <v>0</v>
      </c>
      <c r="E49">
        <v>0</v>
      </c>
      <c r="F49">
        <v>0</v>
      </c>
      <c r="G49">
        <v>1</v>
      </c>
      <c r="H49">
        <v>0</v>
      </c>
      <c r="I49">
        <v>1</v>
      </c>
      <c r="J49">
        <v>1</v>
      </c>
      <c r="K49">
        <v>0</v>
      </c>
      <c r="L49">
        <v>0</v>
      </c>
    </row>
    <row r="50" spans="3:12" x14ac:dyDescent="0.2">
      <c r="C50">
        <v>0</v>
      </c>
      <c r="D50">
        <v>0</v>
      </c>
      <c r="E50">
        <v>0</v>
      </c>
      <c r="F50">
        <v>0</v>
      </c>
      <c r="G50">
        <v>1</v>
      </c>
      <c r="H50">
        <v>0</v>
      </c>
      <c r="I50">
        <v>1</v>
      </c>
      <c r="J50">
        <v>1</v>
      </c>
      <c r="K50">
        <v>0</v>
      </c>
      <c r="L50">
        <v>1</v>
      </c>
    </row>
    <row r="51" spans="3:12" x14ac:dyDescent="0.2">
      <c r="C51">
        <v>0</v>
      </c>
      <c r="D51">
        <v>0</v>
      </c>
      <c r="E51">
        <v>0</v>
      </c>
      <c r="F51">
        <v>0</v>
      </c>
      <c r="G51">
        <v>1</v>
      </c>
      <c r="H51">
        <v>0</v>
      </c>
      <c r="I51">
        <v>1</v>
      </c>
      <c r="J51">
        <v>1</v>
      </c>
      <c r="K51">
        <v>1</v>
      </c>
      <c r="L51">
        <v>0</v>
      </c>
    </row>
    <row r="52" spans="3:12" x14ac:dyDescent="0.2">
      <c r="C52">
        <v>0</v>
      </c>
      <c r="D52">
        <v>0</v>
      </c>
      <c r="E52">
        <v>0</v>
      </c>
      <c r="F52">
        <v>0</v>
      </c>
      <c r="G52">
        <v>1</v>
      </c>
      <c r="H52">
        <v>0</v>
      </c>
      <c r="I52">
        <v>1</v>
      </c>
      <c r="J52">
        <v>1</v>
      </c>
      <c r="K52">
        <v>1</v>
      </c>
      <c r="L52">
        <v>1</v>
      </c>
    </row>
    <row r="53" spans="3:12" x14ac:dyDescent="0.2">
      <c r="C53">
        <v>0</v>
      </c>
      <c r="D53">
        <v>0</v>
      </c>
      <c r="E53">
        <v>0</v>
      </c>
      <c r="F53">
        <v>0</v>
      </c>
      <c r="G53">
        <v>1</v>
      </c>
      <c r="H53">
        <v>1</v>
      </c>
      <c r="I53">
        <v>0</v>
      </c>
      <c r="J53">
        <v>0</v>
      </c>
      <c r="K53">
        <v>0</v>
      </c>
      <c r="L53">
        <v>0</v>
      </c>
    </row>
    <row r="54" spans="3:12" x14ac:dyDescent="0.2">
      <c r="C54">
        <v>0</v>
      </c>
      <c r="D54">
        <v>0</v>
      </c>
      <c r="E54">
        <v>0</v>
      </c>
      <c r="F54">
        <v>0</v>
      </c>
      <c r="G54">
        <v>1</v>
      </c>
      <c r="H54">
        <v>1</v>
      </c>
      <c r="I54">
        <v>0</v>
      </c>
      <c r="J54">
        <v>0</v>
      </c>
      <c r="K54">
        <v>0</v>
      </c>
      <c r="L54">
        <v>1</v>
      </c>
    </row>
    <row r="55" spans="3:12" x14ac:dyDescent="0.2">
      <c r="C55">
        <v>0</v>
      </c>
      <c r="D55">
        <v>0</v>
      </c>
      <c r="E55">
        <v>0</v>
      </c>
      <c r="F55">
        <v>0</v>
      </c>
      <c r="G55">
        <v>1</v>
      </c>
      <c r="H55">
        <v>1</v>
      </c>
      <c r="I55">
        <v>0</v>
      </c>
      <c r="J55">
        <v>0</v>
      </c>
      <c r="K55">
        <v>1</v>
      </c>
      <c r="L55">
        <v>0</v>
      </c>
    </row>
    <row r="56" spans="3:12" x14ac:dyDescent="0.2">
      <c r="C56">
        <v>0</v>
      </c>
      <c r="D56">
        <v>0</v>
      </c>
      <c r="E56">
        <v>0</v>
      </c>
      <c r="F56">
        <v>0</v>
      </c>
      <c r="G56">
        <v>1</v>
      </c>
      <c r="H56">
        <v>1</v>
      </c>
      <c r="I56">
        <v>0</v>
      </c>
      <c r="J56">
        <v>0</v>
      </c>
      <c r="K56">
        <v>1</v>
      </c>
      <c r="L56">
        <v>1</v>
      </c>
    </row>
    <row r="57" spans="3:12" x14ac:dyDescent="0.2">
      <c r="C57">
        <v>0</v>
      </c>
      <c r="D57">
        <v>0</v>
      </c>
      <c r="E57">
        <v>0</v>
      </c>
      <c r="F57">
        <v>0</v>
      </c>
      <c r="G57">
        <v>1</v>
      </c>
      <c r="H57">
        <v>1</v>
      </c>
      <c r="I57">
        <v>0</v>
      </c>
      <c r="J57">
        <v>1</v>
      </c>
      <c r="K57">
        <v>0</v>
      </c>
      <c r="L57">
        <v>0</v>
      </c>
    </row>
    <row r="58" spans="3:12" x14ac:dyDescent="0.2">
      <c r="C58">
        <v>0</v>
      </c>
      <c r="D58">
        <v>0</v>
      </c>
      <c r="E58">
        <v>0</v>
      </c>
      <c r="F58">
        <v>0</v>
      </c>
      <c r="G58">
        <v>1</v>
      </c>
      <c r="H58">
        <v>1</v>
      </c>
      <c r="I58">
        <v>0</v>
      </c>
      <c r="J58">
        <v>1</v>
      </c>
      <c r="K58">
        <v>0</v>
      </c>
      <c r="L58">
        <v>1</v>
      </c>
    </row>
    <row r="59" spans="3:12" x14ac:dyDescent="0.2">
      <c r="C59">
        <v>0</v>
      </c>
      <c r="D59">
        <v>0</v>
      </c>
      <c r="E59">
        <v>0</v>
      </c>
      <c r="F59">
        <v>0</v>
      </c>
      <c r="G59">
        <v>1</v>
      </c>
      <c r="H59">
        <v>1</v>
      </c>
      <c r="I59">
        <v>0</v>
      </c>
      <c r="J59">
        <v>1</v>
      </c>
      <c r="K59">
        <v>1</v>
      </c>
      <c r="L59">
        <v>0</v>
      </c>
    </row>
    <row r="60" spans="3:12" x14ac:dyDescent="0.2">
      <c r="C60">
        <v>0</v>
      </c>
      <c r="D60">
        <v>0</v>
      </c>
      <c r="E60">
        <v>0</v>
      </c>
      <c r="F60">
        <v>0</v>
      </c>
      <c r="G60">
        <v>1</v>
      </c>
      <c r="H60">
        <v>1</v>
      </c>
      <c r="I60">
        <v>0</v>
      </c>
      <c r="J60">
        <v>1</v>
      </c>
      <c r="K60">
        <v>1</v>
      </c>
      <c r="L60">
        <v>1</v>
      </c>
    </row>
    <row r="61" spans="3:12" x14ac:dyDescent="0.2">
      <c r="C61">
        <v>0</v>
      </c>
      <c r="D61">
        <v>0</v>
      </c>
      <c r="E61">
        <v>0</v>
      </c>
      <c r="F61">
        <v>0</v>
      </c>
      <c r="G61">
        <v>1</v>
      </c>
      <c r="H61">
        <v>1</v>
      </c>
      <c r="I61">
        <v>1</v>
      </c>
      <c r="J61">
        <v>0</v>
      </c>
      <c r="K61">
        <v>0</v>
      </c>
      <c r="L61">
        <v>0</v>
      </c>
    </row>
    <row r="62" spans="3:12" x14ac:dyDescent="0.2">
      <c r="C62">
        <v>0</v>
      </c>
      <c r="D62">
        <v>0</v>
      </c>
      <c r="E62">
        <v>0</v>
      </c>
      <c r="F62">
        <v>0</v>
      </c>
      <c r="G62">
        <v>1</v>
      </c>
      <c r="H62">
        <v>1</v>
      </c>
      <c r="I62">
        <v>1</v>
      </c>
      <c r="J62">
        <v>0</v>
      </c>
      <c r="K62">
        <v>0</v>
      </c>
      <c r="L62">
        <v>1</v>
      </c>
    </row>
    <row r="63" spans="3:12" x14ac:dyDescent="0.2">
      <c r="C63">
        <v>0</v>
      </c>
      <c r="D63">
        <v>0</v>
      </c>
      <c r="E63">
        <v>0</v>
      </c>
      <c r="F63">
        <v>0</v>
      </c>
      <c r="G63">
        <v>1</v>
      </c>
      <c r="H63">
        <v>1</v>
      </c>
      <c r="I63">
        <v>1</v>
      </c>
      <c r="J63">
        <v>0</v>
      </c>
      <c r="K63">
        <v>1</v>
      </c>
      <c r="L63">
        <v>0</v>
      </c>
    </row>
    <row r="64" spans="3:12" x14ac:dyDescent="0.2">
      <c r="C64">
        <v>0</v>
      </c>
      <c r="D64">
        <v>0</v>
      </c>
      <c r="E64">
        <v>0</v>
      </c>
      <c r="F64">
        <v>0</v>
      </c>
      <c r="G64">
        <v>1</v>
      </c>
      <c r="H64">
        <v>1</v>
      </c>
      <c r="I64">
        <v>1</v>
      </c>
      <c r="J64">
        <v>0</v>
      </c>
      <c r="K64">
        <v>1</v>
      </c>
      <c r="L64">
        <v>1</v>
      </c>
    </row>
    <row r="65" spans="3:12" x14ac:dyDescent="0.2">
      <c r="C65">
        <v>0</v>
      </c>
      <c r="D65">
        <v>0</v>
      </c>
      <c r="E65">
        <v>0</v>
      </c>
      <c r="F65">
        <v>0</v>
      </c>
      <c r="G65">
        <v>1</v>
      </c>
      <c r="H65">
        <v>1</v>
      </c>
      <c r="I65">
        <v>1</v>
      </c>
      <c r="J65">
        <v>1</v>
      </c>
      <c r="K65">
        <v>0</v>
      </c>
      <c r="L65">
        <v>0</v>
      </c>
    </row>
    <row r="66" spans="3:12" x14ac:dyDescent="0.2">
      <c r="C66">
        <v>0</v>
      </c>
      <c r="D66">
        <v>0</v>
      </c>
      <c r="E66">
        <v>0</v>
      </c>
      <c r="F66">
        <v>0</v>
      </c>
      <c r="G66">
        <v>1</v>
      </c>
      <c r="H66">
        <v>1</v>
      </c>
      <c r="I66">
        <v>1</v>
      </c>
      <c r="J66">
        <v>1</v>
      </c>
      <c r="K66">
        <v>0</v>
      </c>
      <c r="L66">
        <v>1</v>
      </c>
    </row>
    <row r="67" spans="3:12" x14ac:dyDescent="0.2">
      <c r="C67">
        <v>0</v>
      </c>
      <c r="D67">
        <v>0</v>
      </c>
      <c r="E67">
        <v>0</v>
      </c>
      <c r="F67">
        <v>0</v>
      </c>
      <c r="G67">
        <v>1</v>
      </c>
      <c r="H67">
        <v>1</v>
      </c>
      <c r="I67">
        <v>1</v>
      </c>
      <c r="J67">
        <v>1</v>
      </c>
      <c r="K67">
        <v>1</v>
      </c>
      <c r="L67">
        <v>0</v>
      </c>
    </row>
    <row r="68" spans="3:12" x14ac:dyDescent="0.2">
      <c r="C68">
        <v>0</v>
      </c>
      <c r="D68">
        <v>0</v>
      </c>
      <c r="E68">
        <v>0</v>
      </c>
      <c r="F68">
        <v>0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</row>
    <row r="69" spans="3:12" x14ac:dyDescent="0.2">
      <c r="C69">
        <v>0</v>
      </c>
      <c r="D69">
        <v>0</v>
      </c>
      <c r="E69">
        <v>0</v>
      </c>
      <c r="F69">
        <v>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</row>
    <row r="70" spans="3:12" x14ac:dyDescent="0.2">
      <c r="C70">
        <v>0</v>
      </c>
      <c r="D70">
        <v>0</v>
      </c>
      <c r="E70">
        <v>0</v>
      </c>
      <c r="F70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1</v>
      </c>
    </row>
    <row r="71" spans="3:12" x14ac:dyDescent="0.2">
      <c r="C71">
        <v>0</v>
      </c>
      <c r="D71">
        <v>0</v>
      </c>
      <c r="E71">
        <v>0</v>
      </c>
      <c r="F71">
        <v>1</v>
      </c>
      <c r="G71">
        <v>0</v>
      </c>
      <c r="H71">
        <v>0</v>
      </c>
      <c r="I71">
        <v>0</v>
      </c>
      <c r="J71">
        <v>0</v>
      </c>
      <c r="K71">
        <v>1</v>
      </c>
      <c r="L71">
        <v>0</v>
      </c>
    </row>
    <row r="72" spans="3:12" x14ac:dyDescent="0.2">
      <c r="C72">
        <v>0</v>
      </c>
      <c r="D72">
        <v>0</v>
      </c>
      <c r="E72">
        <v>0</v>
      </c>
      <c r="F72">
        <v>1</v>
      </c>
      <c r="G72">
        <v>0</v>
      </c>
      <c r="H72">
        <v>0</v>
      </c>
      <c r="I72">
        <v>0</v>
      </c>
      <c r="J72">
        <v>0</v>
      </c>
      <c r="K72">
        <v>1</v>
      </c>
      <c r="L72">
        <v>1</v>
      </c>
    </row>
    <row r="73" spans="3:12" x14ac:dyDescent="0.2">
      <c r="C73">
        <v>0</v>
      </c>
      <c r="D73">
        <v>0</v>
      </c>
      <c r="E73">
        <v>0</v>
      </c>
      <c r="F73">
        <v>1</v>
      </c>
      <c r="G73">
        <v>0</v>
      </c>
      <c r="H73">
        <v>0</v>
      </c>
      <c r="I73">
        <v>0</v>
      </c>
      <c r="J73">
        <v>1</v>
      </c>
      <c r="K73">
        <v>0</v>
      </c>
      <c r="L73">
        <v>0</v>
      </c>
    </row>
    <row r="74" spans="3:12" x14ac:dyDescent="0.2">
      <c r="C74">
        <v>0</v>
      </c>
      <c r="D74">
        <v>0</v>
      </c>
      <c r="E74">
        <v>0</v>
      </c>
      <c r="F74">
        <v>1</v>
      </c>
      <c r="G74">
        <v>0</v>
      </c>
      <c r="H74">
        <v>0</v>
      </c>
      <c r="I74">
        <v>0</v>
      </c>
      <c r="J74">
        <v>1</v>
      </c>
      <c r="K74">
        <v>0</v>
      </c>
      <c r="L74">
        <v>1</v>
      </c>
    </row>
    <row r="75" spans="3:12" x14ac:dyDescent="0.2">
      <c r="C75">
        <v>0</v>
      </c>
      <c r="D75">
        <v>0</v>
      </c>
      <c r="E75">
        <v>0</v>
      </c>
      <c r="F75">
        <v>1</v>
      </c>
      <c r="G75">
        <v>0</v>
      </c>
      <c r="H75">
        <v>0</v>
      </c>
      <c r="I75">
        <v>0</v>
      </c>
      <c r="J75">
        <v>1</v>
      </c>
      <c r="K75">
        <v>1</v>
      </c>
      <c r="L75">
        <v>0</v>
      </c>
    </row>
    <row r="76" spans="3:12" x14ac:dyDescent="0.2">
      <c r="C76">
        <v>0</v>
      </c>
      <c r="D76">
        <v>0</v>
      </c>
      <c r="E76">
        <v>0</v>
      </c>
      <c r="F76">
        <v>1</v>
      </c>
      <c r="G76">
        <v>0</v>
      </c>
      <c r="H76">
        <v>0</v>
      </c>
      <c r="I76">
        <v>0</v>
      </c>
      <c r="J76">
        <v>1</v>
      </c>
      <c r="K76">
        <v>1</v>
      </c>
      <c r="L76">
        <v>1</v>
      </c>
    </row>
    <row r="77" spans="3:12" x14ac:dyDescent="0.2">
      <c r="C77">
        <v>0</v>
      </c>
      <c r="D77">
        <v>0</v>
      </c>
      <c r="E77">
        <v>0</v>
      </c>
      <c r="F77">
        <v>1</v>
      </c>
      <c r="G77">
        <v>0</v>
      </c>
      <c r="H77">
        <v>0</v>
      </c>
      <c r="I77">
        <v>1</v>
      </c>
      <c r="J77">
        <v>0</v>
      </c>
      <c r="K77">
        <v>0</v>
      </c>
      <c r="L77">
        <v>0</v>
      </c>
    </row>
    <row r="78" spans="3:12" x14ac:dyDescent="0.2">
      <c r="C78">
        <v>0</v>
      </c>
      <c r="D78">
        <v>0</v>
      </c>
      <c r="E78">
        <v>0</v>
      </c>
      <c r="F78">
        <v>1</v>
      </c>
      <c r="G78">
        <v>0</v>
      </c>
      <c r="H78">
        <v>0</v>
      </c>
      <c r="I78">
        <v>1</v>
      </c>
      <c r="J78">
        <v>0</v>
      </c>
      <c r="K78">
        <v>0</v>
      </c>
      <c r="L78">
        <v>1</v>
      </c>
    </row>
    <row r="79" spans="3:12" x14ac:dyDescent="0.2">
      <c r="C79">
        <v>0</v>
      </c>
      <c r="D79">
        <v>0</v>
      </c>
      <c r="E79">
        <v>0</v>
      </c>
      <c r="F79">
        <v>1</v>
      </c>
      <c r="G79">
        <v>0</v>
      </c>
      <c r="H79">
        <v>0</v>
      </c>
      <c r="I79">
        <v>1</v>
      </c>
      <c r="J79">
        <v>0</v>
      </c>
      <c r="K79">
        <v>1</v>
      </c>
      <c r="L79">
        <v>0</v>
      </c>
    </row>
    <row r="80" spans="3:12" x14ac:dyDescent="0.2">
      <c r="C80">
        <v>0</v>
      </c>
      <c r="D80">
        <v>0</v>
      </c>
      <c r="E80">
        <v>0</v>
      </c>
      <c r="F80">
        <v>1</v>
      </c>
      <c r="G80">
        <v>0</v>
      </c>
      <c r="H80">
        <v>0</v>
      </c>
      <c r="I80">
        <v>1</v>
      </c>
      <c r="J80">
        <v>0</v>
      </c>
      <c r="K80">
        <v>1</v>
      </c>
      <c r="L80">
        <v>1</v>
      </c>
    </row>
    <row r="81" spans="3:12" x14ac:dyDescent="0.2">
      <c r="C81">
        <v>0</v>
      </c>
      <c r="D81">
        <v>0</v>
      </c>
      <c r="E81">
        <v>0</v>
      </c>
      <c r="F81">
        <v>1</v>
      </c>
      <c r="G81">
        <v>0</v>
      </c>
      <c r="H81">
        <v>0</v>
      </c>
      <c r="I81">
        <v>1</v>
      </c>
      <c r="J81">
        <v>1</v>
      </c>
      <c r="K81">
        <v>0</v>
      </c>
      <c r="L81">
        <v>0</v>
      </c>
    </row>
    <row r="82" spans="3:12" x14ac:dyDescent="0.2">
      <c r="C82">
        <v>0</v>
      </c>
      <c r="D82">
        <v>0</v>
      </c>
      <c r="E82">
        <v>0</v>
      </c>
      <c r="F82">
        <v>1</v>
      </c>
      <c r="G82">
        <v>0</v>
      </c>
      <c r="H82">
        <v>0</v>
      </c>
      <c r="I82">
        <v>1</v>
      </c>
      <c r="J82">
        <v>1</v>
      </c>
      <c r="K82">
        <v>0</v>
      </c>
      <c r="L82">
        <v>1</v>
      </c>
    </row>
    <row r="83" spans="3:12" x14ac:dyDescent="0.2">
      <c r="C83">
        <v>0</v>
      </c>
      <c r="D83">
        <v>0</v>
      </c>
      <c r="E83">
        <v>0</v>
      </c>
      <c r="F83">
        <v>1</v>
      </c>
      <c r="G83">
        <v>0</v>
      </c>
      <c r="H83">
        <v>0</v>
      </c>
      <c r="I83">
        <v>1</v>
      </c>
      <c r="J83">
        <v>1</v>
      </c>
      <c r="K83">
        <v>1</v>
      </c>
      <c r="L83">
        <v>0</v>
      </c>
    </row>
    <row r="84" spans="3:12" x14ac:dyDescent="0.2">
      <c r="C84">
        <v>0</v>
      </c>
      <c r="D84">
        <v>0</v>
      </c>
      <c r="E84">
        <v>0</v>
      </c>
      <c r="F84">
        <v>1</v>
      </c>
      <c r="G84">
        <v>0</v>
      </c>
      <c r="H84">
        <v>0</v>
      </c>
      <c r="I84">
        <v>1</v>
      </c>
      <c r="J84">
        <v>1</v>
      </c>
      <c r="K84">
        <v>1</v>
      </c>
      <c r="L84">
        <v>1</v>
      </c>
    </row>
    <row r="85" spans="3:12" x14ac:dyDescent="0.2">
      <c r="C85">
        <v>0</v>
      </c>
      <c r="D85">
        <v>0</v>
      </c>
      <c r="E85">
        <v>0</v>
      </c>
      <c r="F85">
        <v>1</v>
      </c>
      <c r="G85">
        <v>0</v>
      </c>
      <c r="H85">
        <v>1</v>
      </c>
      <c r="I85">
        <v>0</v>
      </c>
      <c r="J85">
        <v>0</v>
      </c>
      <c r="K85">
        <v>0</v>
      </c>
      <c r="L85">
        <v>0</v>
      </c>
    </row>
    <row r="86" spans="3:12" x14ac:dyDescent="0.2">
      <c r="C86">
        <v>0</v>
      </c>
      <c r="D86">
        <v>0</v>
      </c>
      <c r="E86">
        <v>0</v>
      </c>
      <c r="F86">
        <v>1</v>
      </c>
      <c r="G86">
        <v>0</v>
      </c>
      <c r="H86">
        <v>1</v>
      </c>
      <c r="I86">
        <v>0</v>
      </c>
      <c r="J86">
        <v>0</v>
      </c>
      <c r="K86">
        <v>0</v>
      </c>
      <c r="L86">
        <v>1</v>
      </c>
    </row>
    <row r="87" spans="3:12" x14ac:dyDescent="0.2">
      <c r="C87">
        <v>0</v>
      </c>
      <c r="D87">
        <v>0</v>
      </c>
      <c r="E87">
        <v>0</v>
      </c>
      <c r="F87">
        <v>1</v>
      </c>
      <c r="G87">
        <v>0</v>
      </c>
      <c r="H87">
        <v>1</v>
      </c>
      <c r="I87">
        <v>0</v>
      </c>
      <c r="J87">
        <v>0</v>
      </c>
      <c r="K87">
        <v>1</v>
      </c>
      <c r="L87">
        <v>0</v>
      </c>
    </row>
    <row r="88" spans="3:12" x14ac:dyDescent="0.2">
      <c r="C88">
        <v>0</v>
      </c>
      <c r="D88">
        <v>0</v>
      </c>
      <c r="E88">
        <v>0</v>
      </c>
      <c r="F88">
        <v>1</v>
      </c>
      <c r="G88">
        <v>0</v>
      </c>
      <c r="H88">
        <v>1</v>
      </c>
      <c r="I88">
        <v>0</v>
      </c>
      <c r="J88">
        <v>0</v>
      </c>
      <c r="K88">
        <v>1</v>
      </c>
      <c r="L88">
        <v>1</v>
      </c>
    </row>
    <row r="89" spans="3:12" x14ac:dyDescent="0.2">
      <c r="C89">
        <v>0</v>
      </c>
      <c r="D89">
        <v>0</v>
      </c>
      <c r="E89">
        <v>0</v>
      </c>
      <c r="F89">
        <v>1</v>
      </c>
      <c r="G89">
        <v>0</v>
      </c>
      <c r="H89">
        <v>1</v>
      </c>
      <c r="I89">
        <v>0</v>
      </c>
      <c r="J89">
        <v>1</v>
      </c>
      <c r="K89">
        <v>0</v>
      </c>
      <c r="L89">
        <v>0</v>
      </c>
    </row>
    <row r="90" spans="3:12" x14ac:dyDescent="0.2">
      <c r="C90">
        <v>0</v>
      </c>
      <c r="D90">
        <v>0</v>
      </c>
      <c r="E90">
        <v>0</v>
      </c>
      <c r="F90">
        <v>1</v>
      </c>
      <c r="G90">
        <v>0</v>
      </c>
      <c r="H90">
        <v>1</v>
      </c>
      <c r="I90">
        <v>0</v>
      </c>
      <c r="J90">
        <v>1</v>
      </c>
      <c r="K90">
        <v>0</v>
      </c>
      <c r="L90">
        <v>1</v>
      </c>
    </row>
    <row r="91" spans="3:12" x14ac:dyDescent="0.2">
      <c r="C91">
        <v>0</v>
      </c>
      <c r="D91">
        <v>0</v>
      </c>
      <c r="E91">
        <v>0</v>
      </c>
      <c r="F91">
        <v>1</v>
      </c>
      <c r="G91">
        <v>0</v>
      </c>
      <c r="H91">
        <v>1</v>
      </c>
      <c r="I91">
        <v>0</v>
      </c>
      <c r="J91">
        <v>1</v>
      </c>
      <c r="K91">
        <v>1</v>
      </c>
      <c r="L91">
        <v>0</v>
      </c>
    </row>
    <row r="92" spans="3:12" x14ac:dyDescent="0.2">
      <c r="C92">
        <v>0</v>
      </c>
      <c r="D92">
        <v>0</v>
      </c>
      <c r="E92">
        <v>0</v>
      </c>
      <c r="F92">
        <v>1</v>
      </c>
      <c r="G92">
        <v>0</v>
      </c>
      <c r="H92">
        <v>1</v>
      </c>
      <c r="I92">
        <v>0</v>
      </c>
      <c r="J92">
        <v>1</v>
      </c>
      <c r="K92">
        <v>1</v>
      </c>
      <c r="L92">
        <v>1</v>
      </c>
    </row>
    <row r="93" spans="3:12" x14ac:dyDescent="0.2">
      <c r="C93">
        <v>0</v>
      </c>
      <c r="D93">
        <v>0</v>
      </c>
      <c r="E93">
        <v>0</v>
      </c>
      <c r="F93">
        <v>1</v>
      </c>
      <c r="G93">
        <v>0</v>
      </c>
      <c r="H93">
        <v>1</v>
      </c>
      <c r="I93">
        <v>1</v>
      </c>
      <c r="J93">
        <v>0</v>
      </c>
      <c r="K93">
        <v>0</v>
      </c>
      <c r="L93">
        <v>0</v>
      </c>
    </row>
    <row r="94" spans="3:12" x14ac:dyDescent="0.2">
      <c r="C94">
        <v>0</v>
      </c>
      <c r="D94">
        <v>0</v>
      </c>
      <c r="E94">
        <v>0</v>
      </c>
      <c r="F94">
        <v>1</v>
      </c>
      <c r="G94">
        <v>0</v>
      </c>
      <c r="H94">
        <v>1</v>
      </c>
      <c r="I94">
        <v>1</v>
      </c>
      <c r="J94">
        <v>0</v>
      </c>
      <c r="K94">
        <v>0</v>
      </c>
      <c r="L94">
        <v>1</v>
      </c>
    </row>
    <row r="95" spans="3:12" x14ac:dyDescent="0.2">
      <c r="C95">
        <v>0</v>
      </c>
      <c r="D95">
        <v>0</v>
      </c>
      <c r="E95">
        <v>0</v>
      </c>
      <c r="F95">
        <v>1</v>
      </c>
      <c r="G95">
        <v>0</v>
      </c>
      <c r="H95">
        <v>1</v>
      </c>
      <c r="I95">
        <v>1</v>
      </c>
      <c r="J95">
        <v>0</v>
      </c>
      <c r="K95">
        <v>1</v>
      </c>
      <c r="L95">
        <v>0</v>
      </c>
    </row>
    <row r="96" spans="3:12" x14ac:dyDescent="0.2">
      <c r="C96">
        <v>0</v>
      </c>
      <c r="D96">
        <v>0</v>
      </c>
      <c r="E96">
        <v>0</v>
      </c>
      <c r="F96">
        <v>1</v>
      </c>
      <c r="G96">
        <v>0</v>
      </c>
      <c r="H96">
        <v>1</v>
      </c>
      <c r="I96">
        <v>1</v>
      </c>
      <c r="J96">
        <v>0</v>
      </c>
      <c r="K96">
        <v>1</v>
      </c>
      <c r="L96">
        <v>1</v>
      </c>
    </row>
    <row r="97" spans="3:12" x14ac:dyDescent="0.2">
      <c r="C97">
        <v>0</v>
      </c>
      <c r="D97">
        <v>0</v>
      </c>
      <c r="E97">
        <v>0</v>
      </c>
      <c r="F97">
        <v>1</v>
      </c>
      <c r="G97">
        <v>0</v>
      </c>
      <c r="H97">
        <v>1</v>
      </c>
      <c r="I97">
        <v>1</v>
      </c>
      <c r="J97">
        <v>1</v>
      </c>
      <c r="K97">
        <v>0</v>
      </c>
      <c r="L97">
        <v>0</v>
      </c>
    </row>
    <row r="98" spans="3:12" x14ac:dyDescent="0.2">
      <c r="C98">
        <v>0</v>
      </c>
      <c r="D98">
        <v>0</v>
      </c>
      <c r="E98">
        <v>0</v>
      </c>
      <c r="F98">
        <v>1</v>
      </c>
      <c r="G98">
        <v>0</v>
      </c>
      <c r="H98">
        <v>1</v>
      </c>
      <c r="I98">
        <v>1</v>
      </c>
      <c r="J98">
        <v>1</v>
      </c>
      <c r="K98">
        <v>0</v>
      </c>
      <c r="L98">
        <v>1</v>
      </c>
    </row>
    <row r="99" spans="3:12" x14ac:dyDescent="0.2">
      <c r="C99">
        <v>0</v>
      </c>
      <c r="D99">
        <v>0</v>
      </c>
      <c r="E99">
        <v>0</v>
      </c>
      <c r="F99">
        <v>1</v>
      </c>
      <c r="G99">
        <v>0</v>
      </c>
      <c r="H99">
        <v>1</v>
      </c>
      <c r="I99">
        <v>1</v>
      </c>
      <c r="J99">
        <v>1</v>
      </c>
      <c r="K99">
        <v>1</v>
      </c>
      <c r="L99">
        <v>0</v>
      </c>
    </row>
    <row r="100" spans="3:12" x14ac:dyDescent="0.2">
      <c r="C100">
        <v>0</v>
      </c>
      <c r="D100">
        <v>0</v>
      </c>
      <c r="E100">
        <v>0</v>
      </c>
      <c r="F100">
        <v>1</v>
      </c>
      <c r="G100">
        <v>0</v>
      </c>
      <c r="H100">
        <v>1</v>
      </c>
      <c r="I100">
        <v>1</v>
      </c>
      <c r="J100">
        <v>1</v>
      </c>
      <c r="K100">
        <v>1</v>
      </c>
      <c r="L100">
        <v>1</v>
      </c>
    </row>
    <row r="101" spans="3:12" x14ac:dyDescent="0.2">
      <c r="C101">
        <v>0</v>
      </c>
      <c r="D101">
        <v>0</v>
      </c>
      <c r="E101">
        <v>0</v>
      </c>
      <c r="F101">
        <v>1</v>
      </c>
      <c r="G101">
        <v>1</v>
      </c>
      <c r="H101">
        <v>0</v>
      </c>
      <c r="I101">
        <v>0</v>
      </c>
      <c r="J101">
        <v>0</v>
      </c>
      <c r="K101">
        <v>0</v>
      </c>
      <c r="L101">
        <v>0</v>
      </c>
    </row>
    <row r="102" spans="3:12" x14ac:dyDescent="0.2">
      <c r="C102">
        <v>0</v>
      </c>
      <c r="D102">
        <v>0</v>
      </c>
      <c r="E102">
        <v>0</v>
      </c>
      <c r="F102">
        <v>1</v>
      </c>
      <c r="G102">
        <v>1</v>
      </c>
      <c r="H102">
        <v>0</v>
      </c>
      <c r="I102">
        <v>0</v>
      </c>
      <c r="J102">
        <v>0</v>
      </c>
      <c r="K102">
        <v>0</v>
      </c>
      <c r="L102">
        <v>1</v>
      </c>
    </row>
    <row r="103" spans="3:12" x14ac:dyDescent="0.2">
      <c r="C103">
        <v>0</v>
      </c>
      <c r="D103">
        <v>0</v>
      </c>
      <c r="E103">
        <v>0</v>
      </c>
      <c r="F103">
        <v>1</v>
      </c>
      <c r="G103">
        <v>1</v>
      </c>
      <c r="H103">
        <v>0</v>
      </c>
      <c r="I103">
        <v>0</v>
      </c>
      <c r="J103">
        <v>0</v>
      </c>
      <c r="K103">
        <v>1</v>
      </c>
      <c r="L103">
        <v>0</v>
      </c>
    </row>
    <row r="104" spans="3:12" x14ac:dyDescent="0.2">
      <c r="C104">
        <v>0</v>
      </c>
      <c r="D104">
        <v>0</v>
      </c>
      <c r="E104">
        <v>0</v>
      </c>
      <c r="F104">
        <v>1</v>
      </c>
      <c r="G104">
        <v>1</v>
      </c>
      <c r="H104">
        <v>0</v>
      </c>
      <c r="I104">
        <v>0</v>
      </c>
      <c r="J104">
        <v>0</v>
      </c>
      <c r="K104">
        <v>1</v>
      </c>
      <c r="L104">
        <v>1</v>
      </c>
    </row>
    <row r="105" spans="3:12" x14ac:dyDescent="0.2">
      <c r="C105">
        <v>0</v>
      </c>
      <c r="D105">
        <v>0</v>
      </c>
      <c r="E105">
        <v>0</v>
      </c>
      <c r="F105">
        <v>1</v>
      </c>
      <c r="G105">
        <v>1</v>
      </c>
      <c r="H105">
        <v>0</v>
      </c>
      <c r="I105">
        <v>0</v>
      </c>
      <c r="J105">
        <v>1</v>
      </c>
      <c r="K105">
        <v>0</v>
      </c>
      <c r="L105">
        <v>0</v>
      </c>
    </row>
    <row r="106" spans="3:12" x14ac:dyDescent="0.2">
      <c r="C106">
        <v>0</v>
      </c>
      <c r="D106">
        <v>0</v>
      </c>
      <c r="E106">
        <v>0</v>
      </c>
      <c r="F106">
        <v>1</v>
      </c>
      <c r="G106">
        <v>1</v>
      </c>
      <c r="H106">
        <v>0</v>
      </c>
      <c r="I106">
        <v>0</v>
      </c>
      <c r="J106">
        <v>1</v>
      </c>
      <c r="K106">
        <v>0</v>
      </c>
      <c r="L106">
        <v>1</v>
      </c>
    </row>
    <row r="107" spans="3:12" x14ac:dyDescent="0.2">
      <c r="C107">
        <v>0</v>
      </c>
      <c r="D107">
        <v>0</v>
      </c>
      <c r="E107">
        <v>0</v>
      </c>
      <c r="F107">
        <v>1</v>
      </c>
      <c r="G107">
        <v>1</v>
      </c>
      <c r="H107">
        <v>0</v>
      </c>
      <c r="I107">
        <v>0</v>
      </c>
      <c r="J107">
        <v>1</v>
      </c>
      <c r="K107">
        <v>1</v>
      </c>
      <c r="L107">
        <v>0</v>
      </c>
    </row>
    <row r="108" spans="3:12" x14ac:dyDescent="0.2">
      <c r="C108">
        <v>0</v>
      </c>
      <c r="D108">
        <v>0</v>
      </c>
      <c r="E108">
        <v>0</v>
      </c>
      <c r="F108">
        <v>1</v>
      </c>
      <c r="G108">
        <v>1</v>
      </c>
      <c r="H108">
        <v>0</v>
      </c>
      <c r="I108">
        <v>0</v>
      </c>
      <c r="J108">
        <v>1</v>
      </c>
      <c r="K108">
        <v>1</v>
      </c>
      <c r="L108">
        <v>1</v>
      </c>
    </row>
    <row r="109" spans="3:12" x14ac:dyDescent="0.2">
      <c r="C109">
        <v>0</v>
      </c>
      <c r="D109">
        <v>0</v>
      </c>
      <c r="E109">
        <v>0</v>
      </c>
      <c r="F109">
        <v>1</v>
      </c>
      <c r="G109">
        <v>1</v>
      </c>
      <c r="H109">
        <v>0</v>
      </c>
      <c r="I109">
        <v>1</v>
      </c>
      <c r="J109">
        <v>0</v>
      </c>
      <c r="K109">
        <v>0</v>
      </c>
      <c r="L109">
        <v>0</v>
      </c>
    </row>
    <row r="110" spans="3:12" x14ac:dyDescent="0.2">
      <c r="C110">
        <v>0</v>
      </c>
      <c r="D110">
        <v>0</v>
      </c>
      <c r="E110">
        <v>0</v>
      </c>
      <c r="F110">
        <v>1</v>
      </c>
      <c r="G110">
        <v>1</v>
      </c>
      <c r="H110">
        <v>0</v>
      </c>
      <c r="I110">
        <v>1</v>
      </c>
      <c r="J110">
        <v>0</v>
      </c>
      <c r="K110">
        <v>0</v>
      </c>
      <c r="L110">
        <v>1</v>
      </c>
    </row>
    <row r="111" spans="3:12" x14ac:dyDescent="0.2">
      <c r="C111">
        <v>0</v>
      </c>
      <c r="D111">
        <v>0</v>
      </c>
      <c r="E111">
        <v>0</v>
      </c>
      <c r="F111">
        <v>1</v>
      </c>
      <c r="G111">
        <v>1</v>
      </c>
      <c r="H111">
        <v>0</v>
      </c>
      <c r="I111">
        <v>1</v>
      </c>
      <c r="J111">
        <v>0</v>
      </c>
      <c r="K111">
        <v>1</v>
      </c>
      <c r="L111">
        <v>0</v>
      </c>
    </row>
    <row r="112" spans="3:12" x14ac:dyDescent="0.2">
      <c r="C112">
        <v>0</v>
      </c>
      <c r="D112">
        <v>0</v>
      </c>
      <c r="E112">
        <v>0</v>
      </c>
      <c r="F112">
        <v>1</v>
      </c>
      <c r="G112">
        <v>1</v>
      </c>
      <c r="H112">
        <v>0</v>
      </c>
      <c r="I112">
        <v>1</v>
      </c>
      <c r="J112">
        <v>0</v>
      </c>
      <c r="K112">
        <v>1</v>
      </c>
      <c r="L112">
        <v>1</v>
      </c>
    </row>
    <row r="113" spans="3:12" x14ac:dyDescent="0.2">
      <c r="C113">
        <v>0</v>
      </c>
      <c r="D113">
        <v>0</v>
      </c>
      <c r="E113">
        <v>0</v>
      </c>
      <c r="F113">
        <v>1</v>
      </c>
      <c r="G113">
        <v>1</v>
      </c>
      <c r="H113">
        <v>0</v>
      </c>
      <c r="I113">
        <v>1</v>
      </c>
      <c r="J113">
        <v>1</v>
      </c>
      <c r="K113">
        <v>0</v>
      </c>
      <c r="L113">
        <v>0</v>
      </c>
    </row>
    <row r="114" spans="3:12" x14ac:dyDescent="0.2">
      <c r="C114">
        <v>0</v>
      </c>
      <c r="D114">
        <v>0</v>
      </c>
      <c r="E114">
        <v>0</v>
      </c>
      <c r="F114">
        <v>1</v>
      </c>
      <c r="G114">
        <v>1</v>
      </c>
      <c r="H114">
        <v>0</v>
      </c>
      <c r="I114">
        <v>1</v>
      </c>
      <c r="J114">
        <v>1</v>
      </c>
      <c r="K114">
        <v>0</v>
      </c>
      <c r="L114">
        <v>1</v>
      </c>
    </row>
    <row r="115" spans="3:12" x14ac:dyDescent="0.2">
      <c r="C115">
        <v>0</v>
      </c>
      <c r="D115">
        <v>0</v>
      </c>
      <c r="E115">
        <v>0</v>
      </c>
      <c r="F115">
        <v>1</v>
      </c>
      <c r="G115">
        <v>1</v>
      </c>
      <c r="H115">
        <v>0</v>
      </c>
      <c r="I115">
        <v>1</v>
      </c>
      <c r="J115">
        <v>1</v>
      </c>
      <c r="K115">
        <v>1</v>
      </c>
      <c r="L115">
        <v>0</v>
      </c>
    </row>
    <row r="116" spans="3:12" x14ac:dyDescent="0.2">
      <c r="C116">
        <v>0</v>
      </c>
      <c r="D116">
        <v>0</v>
      </c>
      <c r="E116">
        <v>0</v>
      </c>
      <c r="F116">
        <v>1</v>
      </c>
      <c r="G116">
        <v>1</v>
      </c>
      <c r="H116">
        <v>0</v>
      </c>
      <c r="I116">
        <v>1</v>
      </c>
      <c r="J116">
        <v>1</v>
      </c>
      <c r="K116">
        <v>1</v>
      </c>
      <c r="L116">
        <v>1</v>
      </c>
    </row>
    <row r="117" spans="3:12" x14ac:dyDescent="0.2">
      <c r="C117">
        <v>0</v>
      </c>
      <c r="D117">
        <v>0</v>
      </c>
      <c r="E117">
        <v>0</v>
      </c>
      <c r="F117">
        <v>1</v>
      </c>
      <c r="G117">
        <v>1</v>
      </c>
      <c r="H117">
        <v>1</v>
      </c>
      <c r="I117">
        <v>0</v>
      </c>
      <c r="J117">
        <v>0</v>
      </c>
      <c r="K117">
        <v>0</v>
      </c>
      <c r="L117">
        <v>0</v>
      </c>
    </row>
    <row r="118" spans="3:12" x14ac:dyDescent="0.2">
      <c r="C118">
        <v>0</v>
      </c>
      <c r="D118">
        <v>0</v>
      </c>
      <c r="E118">
        <v>0</v>
      </c>
      <c r="F118">
        <v>1</v>
      </c>
      <c r="G118">
        <v>1</v>
      </c>
      <c r="H118">
        <v>1</v>
      </c>
      <c r="I118">
        <v>0</v>
      </c>
      <c r="J118">
        <v>0</v>
      </c>
      <c r="K118">
        <v>0</v>
      </c>
      <c r="L118">
        <v>1</v>
      </c>
    </row>
    <row r="119" spans="3:12" x14ac:dyDescent="0.2">
      <c r="C119">
        <v>0</v>
      </c>
      <c r="D119">
        <v>0</v>
      </c>
      <c r="E119">
        <v>0</v>
      </c>
      <c r="F119">
        <v>1</v>
      </c>
      <c r="G119">
        <v>1</v>
      </c>
      <c r="H119">
        <v>1</v>
      </c>
      <c r="I119">
        <v>0</v>
      </c>
      <c r="J119">
        <v>0</v>
      </c>
      <c r="K119">
        <v>1</v>
      </c>
      <c r="L119">
        <v>0</v>
      </c>
    </row>
    <row r="120" spans="3:12" x14ac:dyDescent="0.2">
      <c r="C120">
        <v>0</v>
      </c>
      <c r="D120">
        <v>0</v>
      </c>
      <c r="E120">
        <v>0</v>
      </c>
      <c r="F120">
        <v>1</v>
      </c>
      <c r="G120">
        <v>1</v>
      </c>
      <c r="H120">
        <v>1</v>
      </c>
      <c r="I120">
        <v>0</v>
      </c>
      <c r="J120">
        <v>0</v>
      </c>
      <c r="K120">
        <v>1</v>
      </c>
      <c r="L120">
        <v>1</v>
      </c>
    </row>
    <row r="121" spans="3:12" x14ac:dyDescent="0.2">
      <c r="C121">
        <v>0</v>
      </c>
      <c r="D121">
        <v>0</v>
      </c>
      <c r="E121">
        <v>0</v>
      </c>
      <c r="F121">
        <v>1</v>
      </c>
      <c r="G121">
        <v>1</v>
      </c>
      <c r="H121">
        <v>1</v>
      </c>
      <c r="I121">
        <v>0</v>
      </c>
      <c r="J121">
        <v>1</v>
      </c>
      <c r="K121">
        <v>0</v>
      </c>
      <c r="L121">
        <v>0</v>
      </c>
    </row>
    <row r="122" spans="3:12" x14ac:dyDescent="0.2">
      <c r="C122">
        <v>0</v>
      </c>
      <c r="D122">
        <v>0</v>
      </c>
      <c r="E122">
        <v>0</v>
      </c>
      <c r="F122">
        <v>1</v>
      </c>
      <c r="G122">
        <v>1</v>
      </c>
      <c r="H122">
        <v>1</v>
      </c>
      <c r="I122">
        <v>0</v>
      </c>
      <c r="J122">
        <v>1</v>
      </c>
      <c r="K122">
        <v>0</v>
      </c>
      <c r="L122">
        <v>1</v>
      </c>
    </row>
    <row r="123" spans="3:12" x14ac:dyDescent="0.2">
      <c r="C123">
        <v>0</v>
      </c>
      <c r="D123">
        <v>0</v>
      </c>
      <c r="E123">
        <v>0</v>
      </c>
      <c r="F123">
        <v>1</v>
      </c>
      <c r="G123">
        <v>1</v>
      </c>
      <c r="H123">
        <v>1</v>
      </c>
      <c r="I123">
        <v>0</v>
      </c>
      <c r="J123">
        <v>1</v>
      </c>
      <c r="K123">
        <v>1</v>
      </c>
      <c r="L123">
        <v>0</v>
      </c>
    </row>
    <row r="124" spans="3:12" x14ac:dyDescent="0.2">
      <c r="C124">
        <v>0</v>
      </c>
      <c r="D124">
        <v>0</v>
      </c>
      <c r="E124">
        <v>0</v>
      </c>
      <c r="F124">
        <v>1</v>
      </c>
      <c r="G124">
        <v>1</v>
      </c>
      <c r="H124">
        <v>1</v>
      </c>
      <c r="I124">
        <v>0</v>
      </c>
      <c r="J124">
        <v>1</v>
      </c>
      <c r="K124">
        <v>1</v>
      </c>
      <c r="L124">
        <v>1</v>
      </c>
    </row>
    <row r="125" spans="3:12" x14ac:dyDescent="0.2">
      <c r="C125">
        <v>0</v>
      </c>
      <c r="D125">
        <v>0</v>
      </c>
      <c r="E125">
        <v>0</v>
      </c>
      <c r="F125">
        <v>1</v>
      </c>
      <c r="G125">
        <v>1</v>
      </c>
      <c r="H125">
        <v>1</v>
      </c>
      <c r="I125">
        <v>1</v>
      </c>
      <c r="J125">
        <v>0</v>
      </c>
      <c r="K125">
        <v>0</v>
      </c>
      <c r="L125">
        <v>0</v>
      </c>
    </row>
    <row r="126" spans="3:12" x14ac:dyDescent="0.2">
      <c r="C126">
        <v>0</v>
      </c>
      <c r="D126">
        <v>0</v>
      </c>
      <c r="E126">
        <v>0</v>
      </c>
      <c r="F126">
        <v>1</v>
      </c>
      <c r="G126">
        <v>1</v>
      </c>
      <c r="H126">
        <v>1</v>
      </c>
      <c r="I126">
        <v>1</v>
      </c>
      <c r="J126">
        <v>0</v>
      </c>
      <c r="K126">
        <v>0</v>
      </c>
      <c r="L126">
        <v>1</v>
      </c>
    </row>
    <row r="127" spans="3:12" x14ac:dyDescent="0.2">
      <c r="C127">
        <v>0</v>
      </c>
      <c r="D127">
        <v>0</v>
      </c>
      <c r="E127">
        <v>0</v>
      </c>
      <c r="F127">
        <v>1</v>
      </c>
      <c r="G127">
        <v>1</v>
      </c>
      <c r="H127">
        <v>1</v>
      </c>
      <c r="I127">
        <v>1</v>
      </c>
      <c r="J127">
        <v>0</v>
      </c>
      <c r="K127">
        <v>1</v>
      </c>
      <c r="L127">
        <v>0</v>
      </c>
    </row>
    <row r="128" spans="3:12" x14ac:dyDescent="0.2">
      <c r="C128">
        <v>0</v>
      </c>
      <c r="D128">
        <v>0</v>
      </c>
      <c r="E128">
        <v>0</v>
      </c>
      <c r="F128">
        <v>1</v>
      </c>
      <c r="G128">
        <v>1</v>
      </c>
      <c r="H128">
        <v>1</v>
      </c>
      <c r="I128">
        <v>1</v>
      </c>
      <c r="J128">
        <v>0</v>
      </c>
      <c r="K128">
        <v>1</v>
      </c>
      <c r="L128">
        <v>1</v>
      </c>
    </row>
    <row r="129" spans="3:12" x14ac:dyDescent="0.2">
      <c r="C129">
        <v>0</v>
      </c>
      <c r="D129">
        <v>0</v>
      </c>
      <c r="E129">
        <v>0</v>
      </c>
      <c r="F129">
        <v>1</v>
      </c>
      <c r="G129">
        <v>1</v>
      </c>
      <c r="H129">
        <v>1</v>
      </c>
      <c r="I129">
        <v>1</v>
      </c>
      <c r="J129">
        <v>1</v>
      </c>
      <c r="K129">
        <v>0</v>
      </c>
      <c r="L129">
        <v>0</v>
      </c>
    </row>
    <row r="130" spans="3:12" x14ac:dyDescent="0.2">
      <c r="C130">
        <v>0</v>
      </c>
      <c r="D130">
        <v>0</v>
      </c>
      <c r="E130">
        <v>0</v>
      </c>
      <c r="F130">
        <v>1</v>
      </c>
      <c r="G130">
        <v>1</v>
      </c>
      <c r="H130">
        <v>1</v>
      </c>
      <c r="I130">
        <v>1</v>
      </c>
      <c r="J130">
        <v>1</v>
      </c>
      <c r="K130">
        <v>0</v>
      </c>
      <c r="L130">
        <v>1</v>
      </c>
    </row>
    <row r="131" spans="3:12" x14ac:dyDescent="0.2">
      <c r="C131">
        <v>0</v>
      </c>
      <c r="D131">
        <v>0</v>
      </c>
      <c r="E131">
        <v>0</v>
      </c>
      <c r="F131">
        <v>1</v>
      </c>
      <c r="G131">
        <v>1</v>
      </c>
      <c r="H131">
        <v>1</v>
      </c>
      <c r="I131">
        <v>1</v>
      </c>
      <c r="J131">
        <v>1</v>
      </c>
      <c r="K131">
        <v>1</v>
      </c>
      <c r="L131">
        <v>0</v>
      </c>
    </row>
    <row r="132" spans="3:12" x14ac:dyDescent="0.2">
      <c r="C132">
        <v>0</v>
      </c>
      <c r="D132">
        <v>0</v>
      </c>
      <c r="E132">
        <v>0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1</v>
      </c>
    </row>
    <row r="133" spans="3:12" x14ac:dyDescent="0.2">
      <c r="C133">
        <v>0</v>
      </c>
      <c r="D133">
        <v>0</v>
      </c>
      <c r="E133">
        <v>1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</row>
    <row r="134" spans="3:12" x14ac:dyDescent="0.2">
      <c r="C134">
        <v>0</v>
      </c>
      <c r="D134">
        <v>0</v>
      </c>
      <c r="E134">
        <v>1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1</v>
      </c>
    </row>
    <row r="135" spans="3:12" x14ac:dyDescent="0.2">
      <c r="C135">
        <v>0</v>
      </c>
      <c r="D135">
        <v>0</v>
      </c>
      <c r="E135">
        <v>1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1</v>
      </c>
      <c r="L135">
        <v>0</v>
      </c>
    </row>
    <row r="136" spans="3:12" x14ac:dyDescent="0.2">
      <c r="C136">
        <v>0</v>
      </c>
      <c r="D136">
        <v>0</v>
      </c>
      <c r="E136">
        <v>1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1</v>
      </c>
      <c r="L136">
        <v>1</v>
      </c>
    </row>
    <row r="137" spans="3:12" x14ac:dyDescent="0.2">
      <c r="C137">
        <v>0</v>
      </c>
      <c r="D137">
        <v>0</v>
      </c>
      <c r="E137">
        <v>1</v>
      </c>
      <c r="F137">
        <v>0</v>
      </c>
      <c r="G137">
        <v>0</v>
      </c>
      <c r="H137">
        <v>0</v>
      </c>
      <c r="I137">
        <v>0</v>
      </c>
      <c r="J137">
        <v>1</v>
      </c>
      <c r="K137">
        <v>0</v>
      </c>
      <c r="L137">
        <v>0</v>
      </c>
    </row>
    <row r="138" spans="3:12" x14ac:dyDescent="0.2">
      <c r="C138">
        <v>0</v>
      </c>
      <c r="D138">
        <v>0</v>
      </c>
      <c r="E138">
        <v>1</v>
      </c>
      <c r="F138">
        <v>0</v>
      </c>
      <c r="G138">
        <v>0</v>
      </c>
      <c r="H138">
        <v>0</v>
      </c>
      <c r="I138">
        <v>0</v>
      </c>
      <c r="J138">
        <v>1</v>
      </c>
      <c r="K138">
        <v>0</v>
      </c>
      <c r="L138">
        <v>1</v>
      </c>
    </row>
    <row r="139" spans="3:12" x14ac:dyDescent="0.2">
      <c r="C139">
        <v>0</v>
      </c>
      <c r="D139">
        <v>0</v>
      </c>
      <c r="E139">
        <v>1</v>
      </c>
      <c r="F139">
        <v>0</v>
      </c>
      <c r="G139">
        <v>0</v>
      </c>
      <c r="H139">
        <v>0</v>
      </c>
      <c r="I139">
        <v>0</v>
      </c>
      <c r="J139">
        <v>1</v>
      </c>
      <c r="K139">
        <v>1</v>
      </c>
      <c r="L139">
        <v>0</v>
      </c>
    </row>
    <row r="140" spans="3:12" x14ac:dyDescent="0.2">
      <c r="C140">
        <v>0</v>
      </c>
      <c r="D140">
        <v>0</v>
      </c>
      <c r="E140">
        <v>1</v>
      </c>
      <c r="F140">
        <v>0</v>
      </c>
      <c r="G140">
        <v>0</v>
      </c>
      <c r="H140">
        <v>0</v>
      </c>
      <c r="I140">
        <v>0</v>
      </c>
      <c r="J140">
        <v>1</v>
      </c>
      <c r="K140">
        <v>1</v>
      </c>
      <c r="L140">
        <v>1</v>
      </c>
    </row>
    <row r="141" spans="3:12" x14ac:dyDescent="0.2">
      <c r="C141">
        <v>0</v>
      </c>
      <c r="D141">
        <v>0</v>
      </c>
      <c r="E141">
        <v>1</v>
      </c>
      <c r="F141">
        <v>0</v>
      </c>
      <c r="G141">
        <v>0</v>
      </c>
      <c r="H141">
        <v>0</v>
      </c>
      <c r="I141">
        <v>1</v>
      </c>
      <c r="J141">
        <v>0</v>
      </c>
      <c r="K141">
        <v>0</v>
      </c>
      <c r="L141">
        <v>0</v>
      </c>
    </row>
    <row r="142" spans="3:12" x14ac:dyDescent="0.2">
      <c r="C142">
        <v>0</v>
      </c>
      <c r="D142">
        <v>0</v>
      </c>
      <c r="E142">
        <v>1</v>
      </c>
      <c r="F142">
        <v>0</v>
      </c>
      <c r="G142">
        <v>0</v>
      </c>
      <c r="H142">
        <v>0</v>
      </c>
      <c r="I142">
        <v>1</v>
      </c>
      <c r="J142">
        <v>0</v>
      </c>
      <c r="K142">
        <v>0</v>
      </c>
      <c r="L142">
        <v>1</v>
      </c>
    </row>
    <row r="143" spans="3:12" x14ac:dyDescent="0.2">
      <c r="C143">
        <v>0</v>
      </c>
      <c r="D143">
        <v>0</v>
      </c>
      <c r="E143">
        <v>1</v>
      </c>
      <c r="F143">
        <v>0</v>
      </c>
      <c r="G143">
        <v>0</v>
      </c>
      <c r="H143">
        <v>0</v>
      </c>
      <c r="I143">
        <v>1</v>
      </c>
      <c r="J143">
        <v>0</v>
      </c>
      <c r="K143">
        <v>1</v>
      </c>
      <c r="L143">
        <v>0</v>
      </c>
    </row>
    <row r="144" spans="3:12" x14ac:dyDescent="0.2">
      <c r="C144">
        <v>0</v>
      </c>
      <c r="D144">
        <v>0</v>
      </c>
      <c r="E144">
        <v>1</v>
      </c>
      <c r="F144">
        <v>0</v>
      </c>
      <c r="G144">
        <v>0</v>
      </c>
      <c r="H144">
        <v>0</v>
      </c>
      <c r="I144">
        <v>1</v>
      </c>
      <c r="J144">
        <v>0</v>
      </c>
      <c r="K144">
        <v>1</v>
      </c>
      <c r="L144">
        <v>1</v>
      </c>
    </row>
    <row r="145" spans="3:12" x14ac:dyDescent="0.2">
      <c r="C145">
        <v>0</v>
      </c>
      <c r="D145">
        <v>0</v>
      </c>
      <c r="E145">
        <v>1</v>
      </c>
      <c r="F145">
        <v>0</v>
      </c>
      <c r="G145">
        <v>0</v>
      </c>
      <c r="H145">
        <v>0</v>
      </c>
      <c r="I145">
        <v>1</v>
      </c>
      <c r="J145">
        <v>1</v>
      </c>
      <c r="K145">
        <v>0</v>
      </c>
      <c r="L145">
        <v>0</v>
      </c>
    </row>
    <row r="146" spans="3:12" x14ac:dyDescent="0.2">
      <c r="C146">
        <v>0</v>
      </c>
      <c r="D146">
        <v>0</v>
      </c>
      <c r="E146">
        <v>1</v>
      </c>
      <c r="F146">
        <v>0</v>
      </c>
      <c r="G146">
        <v>0</v>
      </c>
      <c r="H146">
        <v>0</v>
      </c>
      <c r="I146">
        <v>1</v>
      </c>
      <c r="J146">
        <v>1</v>
      </c>
      <c r="K146">
        <v>0</v>
      </c>
      <c r="L146">
        <v>1</v>
      </c>
    </row>
    <row r="147" spans="3:12" x14ac:dyDescent="0.2">
      <c r="C147">
        <v>0</v>
      </c>
      <c r="D147">
        <v>0</v>
      </c>
      <c r="E147">
        <v>1</v>
      </c>
      <c r="F147">
        <v>0</v>
      </c>
      <c r="G147">
        <v>0</v>
      </c>
      <c r="H147">
        <v>0</v>
      </c>
      <c r="I147">
        <v>1</v>
      </c>
      <c r="J147">
        <v>1</v>
      </c>
      <c r="K147">
        <v>1</v>
      </c>
      <c r="L147">
        <v>0</v>
      </c>
    </row>
    <row r="148" spans="3:12" x14ac:dyDescent="0.2">
      <c r="C148">
        <v>0</v>
      </c>
      <c r="D148">
        <v>0</v>
      </c>
      <c r="E148">
        <v>1</v>
      </c>
      <c r="F148">
        <v>0</v>
      </c>
      <c r="G148">
        <v>0</v>
      </c>
      <c r="H148">
        <v>0</v>
      </c>
      <c r="I148">
        <v>1</v>
      </c>
      <c r="J148">
        <v>1</v>
      </c>
      <c r="K148">
        <v>1</v>
      </c>
      <c r="L148">
        <v>1</v>
      </c>
    </row>
    <row r="149" spans="3:12" x14ac:dyDescent="0.2">
      <c r="C149">
        <v>0</v>
      </c>
      <c r="D149">
        <v>0</v>
      </c>
      <c r="E149">
        <v>1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0</v>
      </c>
    </row>
    <row r="150" spans="3:12" x14ac:dyDescent="0.2">
      <c r="C150">
        <v>0</v>
      </c>
      <c r="D150">
        <v>0</v>
      </c>
      <c r="E150">
        <v>1</v>
      </c>
      <c r="F150">
        <v>0</v>
      </c>
      <c r="G150">
        <v>0</v>
      </c>
      <c r="H150">
        <v>1</v>
      </c>
      <c r="I150">
        <v>0</v>
      </c>
      <c r="J150">
        <v>0</v>
      </c>
      <c r="K150">
        <v>0</v>
      </c>
      <c r="L150">
        <v>1</v>
      </c>
    </row>
    <row r="151" spans="3:12" x14ac:dyDescent="0.2">
      <c r="C151">
        <v>0</v>
      </c>
      <c r="D151">
        <v>0</v>
      </c>
      <c r="E151">
        <v>1</v>
      </c>
      <c r="F151">
        <v>0</v>
      </c>
      <c r="G151">
        <v>0</v>
      </c>
      <c r="H151">
        <v>1</v>
      </c>
      <c r="I151">
        <v>0</v>
      </c>
      <c r="J151">
        <v>0</v>
      </c>
      <c r="K151">
        <v>1</v>
      </c>
      <c r="L151">
        <v>0</v>
      </c>
    </row>
    <row r="152" spans="3:12" x14ac:dyDescent="0.2">
      <c r="C152">
        <v>0</v>
      </c>
      <c r="D152">
        <v>0</v>
      </c>
      <c r="E152">
        <v>1</v>
      </c>
      <c r="F152">
        <v>0</v>
      </c>
      <c r="G152">
        <v>0</v>
      </c>
      <c r="H152">
        <v>1</v>
      </c>
      <c r="I152">
        <v>0</v>
      </c>
      <c r="J152">
        <v>0</v>
      </c>
      <c r="K152">
        <v>1</v>
      </c>
      <c r="L152">
        <v>1</v>
      </c>
    </row>
    <row r="153" spans="3:12" x14ac:dyDescent="0.2">
      <c r="C153">
        <v>0</v>
      </c>
      <c r="D153">
        <v>0</v>
      </c>
      <c r="E153">
        <v>1</v>
      </c>
      <c r="F153">
        <v>0</v>
      </c>
      <c r="G153">
        <v>0</v>
      </c>
      <c r="H153">
        <v>1</v>
      </c>
      <c r="I153">
        <v>0</v>
      </c>
      <c r="J153">
        <v>1</v>
      </c>
      <c r="K153">
        <v>0</v>
      </c>
      <c r="L153">
        <v>0</v>
      </c>
    </row>
    <row r="154" spans="3:12" x14ac:dyDescent="0.2">
      <c r="C154">
        <v>0</v>
      </c>
      <c r="D154">
        <v>0</v>
      </c>
      <c r="E154">
        <v>1</v>
      </c>
      <c r="F154">
        <v>0</v>
      </c>
      <c r="G154">
        <v>0</v>
      </c>
      <c r="H154">
        <v>1</v>
      </c>
      <c r="I154">
        <v>0</v>
      </c>
      <c r="J154">
        <v>1</v>
      </c>
      <c r="K154">
        <v>0</v>
      </c>
      <c r="L154">
        <v>1</v>
      </c>
    </row>
    <row r="155" spans="3:12" x14ac:dyDescent="0.2">
      <c r="C155">
        <v>0</v>
      </c>
      <c r="D155">
        <v>0</v>
      </c>
      <c r="E155">
        <v>1</v>
      </c>
      <c r="F155">
        <v>0</v>
      </c>
      <c r="G155">
        <v>0</v>
      </c>
      <c r="H155">
        <v>1</v>
      </c>
      <c r="I155">
        <v>0</v>
      </c>
      <c r="J155">
        <v>1</v>
      </c>
      <c r="K155">
        <v>1</v>
      </c>
      <c r="L155">
        <v>0</v>
      </c>
    </row>
    <row r="156" spans="3:12" x14ac:dyDescent="0.2">
      <c r="C156">
        <v>0</v>
      </c>
      <c r="D156">
        <v>0</v>
      </c>
      <c r="E156">
        <v>1</v>
      </c>
      <c r="F156">
        <v>0</v>
      </c>
      <c r="G156">
        <v>0</v>
      </c>
      <c r="H156">
        <v>1</v>
      </c>
      <c r="I156">
        <v>0</v>
      </c>
      <c r="J156">
        <v>1</v>
      </c>
      <c r="K156">
        <v>1</v>
      </c>
      <c r="L156">
        <v>1</v>
      </c>
    </row>
    <row r="157" spans="3:12" x14ac:dyDescent="0.2">
      <c r="C157">
        <v>0</v>
      </c>
      <c r="D157">
        <v>0</v>
      </c>
      <c r="E157">
        <v>1</v>
      </c>
      <c r="F157">
        <v>0</v>
      </c>
      <c r="G157">
        <v>0</v>
      </c>
      <c r="H157">
        <v>1</v>
      </c>
      <c r="I157">
        <v>1</v>
      </c>
      <c r="J157">
        <v>0</v>
      </c>
      <c r="K157">
        <v>0</v>
      </c>
      <c r="L157">
        <v>0</v>
      </c>
    </row>
    <row r="158" spans="3:12" x14ac:dyDescent="0.2">
      <c r="C158">
        <v>0</v>
      </c>
      <c r="D158">
        <v>0</v>
      </c>
      <c r="E158">
        <v>1</v>
      </c>
      <c r="F158">
        <v>0</v>
      </c>
      <c r="G158">
        <v>0</v>
      </c>
      <c r="H158">
        <v>1</v>
      </c>
      <c r="I158">
        <v>1</v>
      </c>
      <c r="J158">
        <v>0</v>
      </c>
      <c r="K158">
        <v>0</v>
      </c>
      <c r="L158">
        <v>1</v>
      </c>
    </row>
    <row r="159" spans="3:12" x14ac:dyDescent="0.2">
      <c r="C159">
        <v>0</v>
      </c>
      <c r="D159">
        <v>0</v>
      </c>
      <c r="E159">
        <v>1</v>
      </c>
      <c r="F159">
        <v>0</v>
      </c>
      <c r="G159">
        <v>0</v>
      </c>
      <c r="H159">
        <v>1</v>
      </c>
      <c r="I159">
        <v>1</v>
      </c>
      <c r="J159">
        <v>0</v>
      </c>
      <c r="K159">
        <v>1</v>
      </c>
      <c r="L159">
        <v>0</v>
      </c>
    </row>
    <row r="160" spans="3:12" x14ac:dyDescent="0.2">
      <c r="C160">
        <v>0</v>
      </c>
      <c r="D160">
        <v>0</v>
      </c>
      <c r="E160">
        <v>1</v>
      </c>
      <c r="F160">
        <v>0</v>
      </c>
      <c r="G160">
        <v>0</v>
      </c>
      <c r="H160">
        <v>1</v>
      </c>
      <c r="I160">
        <v>1</v>
      </c>
      <c r="J160">
        <v>0</v>
      </c>
      <c r="K160">
        <v>1</v>
      </c>
      <c r="L160">
        <v>1</v>
      </c>
    </row>
    <row r="161" spans="3:12" x14ac:dyDescent="0.2">
      <c r="C161">
        <v>0</v>
      </c>
      <c r="D161">
        <v>0</v>
      </c>
      <c r="E161">
        <v>1</v>
      </c>
      <c r="F161">
        <v>0</v>
      </c>
      <c r="G161">
        <v>0</v>
      </c>
      <c r="H161">
        <v>1</v>
      </c>
      <c r="I161">
        <v>1</v>
      </c>
      <c r="J161">
        <v>1</v>
      </c>
      <c r="K161">
        <v>0</v>
      </c>
      <c r="L161">
        <v>0</v>
      </c>
    </row>
    <row r="162" spans="3:12" x14ac:dyDescent="0.2">
      <c r="C162">
        <v>0</v>
      </c>
      <c r="D162">
        <v>0</v>
      </c>
      <c r="E162">
        <v>1</v>
      </c>
      <c r="F162">
        <v>0</v>
      </c>
      <c r="G162">
        <v>0</v>
      </c>
      <c r="H162">
        <v>1</v>
      </c>
      <c r="I162">
        <v>1</v>
      </c>
      <c r="J162">
        <v>1</v>
      </c>
      <c r="K162">
        <v>0</v>
      </c>
      <c r="L162">
        <v>1</v>
      </c>
    </row>
    <row r="163" spans="3:12" x14ac:dyDescent="0.2">
      <c r="C163">
        <v>0</v>
      </c>
      <c r="D163">
        <v>0</v>
      </c>
      <c r="E163">
        <v>1</v>
      </c>
      <c r="F163">
        <v>0</v>
      </c>
      <c r="G163">
        <v>0</v>
      </c>
      <c r="H163">
        <v>1</v>
      </c>
      <c r="I163">
        <v>1</v>
      </c>
      <c r="J163">
        <v>1</v>
      </c>
      <c r="K163">
        <v>1</v>
      </c>
      <c r="L163">
        <v>0</v>
      </c>
    </row>
    <row r="164" spans="3:12" x14ac:dyDescent="0.2">
      <c r="C164">
        <v>0</v>
      </c>
      <c r="D164">
        <v>0</v>
      </c>
      <c r="E164">
        <v>1</v>
      </c>
      <c r="F164">
        <v>0</v>
      </c>
      <c r="G164">
        <v>0</v>
      </c>
      <c r="H164">
        <v>1</v>
      </c>
      <c r="I164">
        <v>1</v>
      </c>
      <c r="J164">
        <v>1</v>
      </c>
      <c r="K164">
        <v>1</v>
      </c>
      <c r="L164">
        <v>1</v>
      </c>
    </row>
    <row r="165" spans="3:12" x14ac:dyDescent="0.2">
      <c r="C165">
        <v>0</v>
      </c>
      <c r="D165">
        <v>0</v>
      </c>
      <c r="E165">
        <v>1</v>
      </c>
      <c r="F165">
        <v>0</v>
      </c>
      <c r="G165">
        <v>1</v>
      </c>
      <c r="H165">
        <v>0</v>
      </c>
      <c r="I165">
        <v>0</v>
      </c>
      <c r="J165">
        <v>0</v>
      </c>
      <c r="K165">
        <v>0</v>
      </c>
      <c r="L165">
        <v>0</v>
      </c>
    </row>
    <row r="166" spans="3:12" x14ac:dyDescent="0.2">
      <c r="C166">
        <v>0</v>
      </c>
      <c r="D166">
        <v>0</v>
      </c>
      <c r="E166">
        <v>1</v>
      </c>
      <c r="F166">
        <v>0</v>
      </c>
      <c r="G166">
        <v>1</v>
      </c>
      <c r="H166">
        <v>0</v>
      </c>
      <c r="I166">
        <v>0</v>
      </c>
      <c r="J166">
        <v>0</v>
      </c>
      <c r="K166">
        <v>0</v>
      </c>
      <c r="L166">
        <v>1</v>
      </c>
    </row>
    <row r="167" spans="3:12" x14ac:dyDescent="0.2">
      <c r="C167">
        <v>0</v>
      </c>
      <c r="D167">
        <v>0</v>
      </c>
      <c r="E167">
        <v>1</v>
      </c>
      <c r="F167">
        <v>0</v>
      </c>
      <c r="G167">
        <v>1</v>
      </c>
      <c r="H167">
        <v>0</v>
      </c>
      <c r="I167">
        <v>0</v>
      </c>
      <c r="J167">
        <v>0</v>
      </c>
      <c r="K167">
        <v>1</v>
      </c>
      <c r="L167">
        <v>0</v>
      </c>
    </row>
    <row r="168" spans="3:12" x14ac:dyDescent="0.2">
      <c r="C168">
        <v>0</v>
      </c>
      <c r="D168">
        <v>0</v>
      </c>
      <c r="E168">
        <v>1</v>
      </c>
      <c r="F168">
        <v>0</v>
      </c>
      <c r="G168">
        <v>1</v>
      </c>
      <c r="H168">
        <v>0</v>
      </c>
      <c r="I168">
        <v>0</v>
      </c>
      <c r="J168">
        <v>0</v>
      </c>
      <c r="K168">
        <v>1</v>
      </c>
      <c r="L168">
        <v>1</v>
      </c>
    </row>
    <row r="169" spans="3:12" x14ac:dyDescent="0.2">
      <c r="C169">
        <v>0</v>
      </c>
      <c r="D169">
        <v>0</v>
      </c>
      <c r="E169">
        <v>1</v>
      </c>
      <c r="F169">
        <v>0</v>
      </c>
      <c r="G169">
        <v>1</v>
      </c>
      <c r="H169">
        <v>0</v>
      </c>
      <c r="I169">
        <v>0</v>
      </c>
      <c r="J169">
        <v>1</v>
      </c>
      <c r="K169">
        <v>0</v>
      </c>
      <c r="L169">
        <v>0</v>
      </c>
    </row>
    <row r="170" spans="3:12" x14ac:dyDescent="0.2">
      <c r="C170">
        <v>0</v>
      </c>
      <c r="D170">
        <v>0</v>
      </c>
      <c r="E170">
        <v>1</v>
      </c>
      <c r="F170">
        <v>0</v>
      </c>
      <c r="G170">
        <v>1</v>
      </c>
      <c r="H170">
        <v>0</v>
      </c>
      <c r="I170">
        <v>0</v>
      </c>
      <c r="J170">
        <v>1</v>
      </c>
      <c r="K170">
        <v>0</v>
      </c>
      <c r="L170">
        <v>1</v>
      </c>
    </row>
    <row r="171" spans="3:12" x14ac:dyDescent="0.2">
      <c r="C171">
        <v>0</v>
      </c>
      <c r="D171">
        <v>0</v>
      </c>
      <c r="E171">
        <v>1</v>
      </c>
      <c r="F171">
        <v>0</v>
      </c>
      <c r="G171">
        <v>1</v>
      </c>
      <c r="H171">
        <v>0</v>
      </c>
      <c r="I171">
        <v>0</v>
      </c>
      <c r="J171">
        <v>1</v>
      </c>
      <c r="K171">
        <v>1</v>
      </c>
      <c r="L171">
        <v>0</v>
      </c>
    </row>
    <row r="172" spans="3:12" x14ac:dyDescent="0.2">
      <c r="C172">
        <v>0</v>
      </c>
      <c r="D172">
        <v>0</v>
      </c>
      <c r="E172">
        <v>1</v>
      </c>
      <c r="F172">
        <v>0</v>
      </c>
      <c r="G172">
        <v>1</v>
      </c>
      <c r="H172">
        <v>0</v>
      </c>
      <c r="I172">
        <v>0</v>
      </c>
      <c r="J172">
        <v>1</v>
      </c>
      <c r="K172">
        <v>1</v>
      </c>
      <c r="L172">
        <v>1</v>
      </c>
    </row>
    <row r="173" spans="3:12" x14ac:dyDescent="0.2">
      <c r="C173">
        <v>0</v>
      </c>
      <c r="D173">
        <v>0</v>
      </c>
      <c r="E173">
        <v>1</v>
      </c>
      <c r="F173">
        <v>0</v>
      </c>
      <c r="G173">
        <v>1</v>
      </c>
      <c r="H173">
        <v>0</v>
      </c>
      <c r="I173">
        <v>1</v>
      </c>
      <c r="J173">
        <v>0</v>
      </c>
      <c r="K173">
        <v>0</v>
      </c>
      <c r="L173">
        <v>0</v>
      </c>
    </row>
    <row r="174" spans="3:12" x14ac:dyDescent="0.2">
      <c r="C174">
        <v>0</v>
      </c>
      <c r="D174">
        <v>0</v>
      </c>
      <c r="E174">
        <v>1</v>
      </c>
      <c r="F174">
        <v>0</v>
      </c>
      <c r="G174">
        <v>1</v>
      </c>
      <c r="H174">
        <v>0</v>
      </c>
      <c r="I174">
        <v>1</v>
      </c>
      <c r="J174">
        <v>0</v>
      </c>
      <c r="K174">
        <v>0</v>
      </c>
      <c r="L174">
        <v>1</v>
      </c>
    </row>
    <row r="175" spans="3:12" x14ac:dyDescent="0.2">
      <c r="C175">
        <v>0</v>
      </c>
      <c r="D175">
        <v>0</v>
      </c>
      <c r="E175">
        <v>1</v>
      </c>
      <c r="F175">
        <v>0</v>
      </c>
      <c r="G175">
        <v>1</v>
      </c>
      <c r="H175">
        <v>0</v>
      </c>
      <c r="I175">
        <v>1</v>
      </c>
      <c r="J175">
        <v>0</v>
      </c>
      <c r="K175">
        <v>1</v>
      </c>
      <c r="L175">
        <v>0</v>
      </c>
    </row>
    <row r="176" spans="3:12" x14ac:dyDescent="0.2">
      <c r="C176">
        <v>0</v>
      </c>
      <c r="D176">
        <v>0</v>
      </c>
      <c r="E176">
        <v>1</v>
      </c>
      <c r="F176">
        <v>0</v>
      </c>
      <c r="G176">
        <v>1</v>
      </c>
      <c r="H176">
        <v>0</v>
      </c>
      <c r="I176">
        <v>1</v>
      </c>
      <c r="J176">
        <v>0</v>
      </c>
      <c r="K176">
        <v>1</v>
      </c>
      <c r="L176">
        <v>1</v>
      </c>
    </row>
    <row r="177" spans="3:12" x14ac:dyDescent="0.2">
      <c r="C177">
        <v>0</v>
      </c>
      <c r="D177">
        <v>0</v>
      </c>
      <c r="E177">
        <v>1</v>
      </c>
      <c r="F177">
        <v>0</v>
      </c>
      <c r="G177">
        <v>1</v>
      </c>
      <c r="H177">
        <v>0</v>
      </c>
      <c r="I177">
        <v>1</v>
      </c>
      <c r="J177">
        <v>1</v>
      </c>
      <c r="K177">
        <v>0</v>
      </c>
      <c r="L177">
        <v>0</v>
      </c>
    </row>
    <row r="178" spans="3:12" x14ac:dyDescent="0.2">
      <c r="C178">
        <v>0</v>
      </c>
      <c r="D178">
        <v>0</v>
      </c>
      <c r="E178">
        <v>1</v>
      </c>
      <c r="F178">
        <v>0</v>
      </c>
      <c r="G178">
        <v>1</v>
      </c>
      <c r="H178">
        <v>0</v>
      </c>
      <c r="I178">
        <v>1</v>
      </c>
      <c r="J178">
        <v>1</v>
      </c>
      <c r="K178">
        <v>0</v>
      </c>
      <c r="L178">
        <v>1</v>
      </c>
    </row>
    <row r="179" spans="3:12" x14ac:dyDescent="0.2">
      <c r="C179">
        <v>0</v>
      </c>
      <c r="D179">
        <v>0</v>
      </c>
      <c r="E179">
        <v>1</v>
      </c>
      <c r="F179">
        <v>0</v>
      </c>
      <c r="G179">
        <v>1</v>
      </c>
      <c r="H179">
        <v>0</v>
      </c>
      <c r="I179">
        <v>1</v>
      </c>
      <c r="J179">
        <v>1</v>
      </c>
      <c r="K179">
        <v>1</v>
      </c>
      <c r="L179">
        <v>0</v>
      </c>
    </row>
    <row r="180" spans="3:12" x14ac:dyDescent="0.2">
      <c r="C180">
        <v>0</v>
      </c>
      <c r="D180">
        <v>0</v>
      </c>
      <c r="E180">
        <v>1</v>
      </c>
      <c r="F180">
        <v>0</v>
      </c>
      <c r="G180">
        <v>1</v>
      </c>
      <c r="H180">
        <v>0</v>
      </c>
      <c r="I180">
        <v>1</v>
      </c>
      <c r="J180">
        <v>1</v>
      </c>
      <c r="K180">
        <v>1</v>
      </c>
      <c r="L180">
        <v>1</v>
      </c>
    </row>
    <row r="181" spans="3:12" x14ac:dyDescent="0.2">
      <c r="C181">
        <v>0</v>
      </c>
      <c r="D181">
        <v>0</v>
      </c>
      <c r="E181">
        <v>1</v>
      </c>
      <c r="F181">
        <v>0</v>
      </c>
      <c r="G181">
        <v>1</v>
      </c>
      <c r="H181">
        <v>1</v>
      </c>
      <c r="I181">
        <v>0</v>
      </c>
      <c r="J181">
        <v>0</v>
      </c>
      <c r="K181">
        <v>0</v>
      </c>
      <c r="L181">
        <v>0</v>
      </c>
    </row>
    <row r="182" spans="3:12" x14ac:dyDescent="0.2">
      <c r="C182">
        <v>0</v>
      </c>
      <c r="D182">
        <v>0</v>
      </c>
      <c r="E182">
        <v>1</v>
      </c>
      <c r="F182">
        <v>0</v>
      </c>
      <c r="G182">
        <v>1</v>
      </c>
      <c r="H182">
        <v>1</v>
      </c>
      <c r="I182">
        <v>0</v>
      </c>
      <c r="J182">
        <v>0</v>
      </c>
      <c r="K182">
        <v>0</v>
      </c>
      <c r="L182">
        <v>1</v>
      </c>
    </row>
    <row r="183" spans="3:12" x14ac:dyDescent="0.2">
      <c r="C183">
        <v>0</v>
      </c>
      <c r="D183">
        <v>0</v>
      </c>
      <c r="E183">
        <v>1</v>
      </c>
      <c r="F183">
        <v>0</v>
      </c>
      <c r="G183">
        <v>1</v>
      </c>
      <c r="H183">
        <v>1</v>
      </c>
      <c r="I183">
        <v>0</v>
      </c>
      <c r="J183">
        <v>0</v>
      </c>
      <c r="K183">
        <v>1</v>
      </c>
      <c r="L183">
        <v>0</v>
      </c>
    </row>
    <row r="184" spans="3:12" x14ac:dyDescent="0.2">
      <c r="C184">
        <v>0</v>
      </c>
      <c r="D184">
        <v>0</v>
      </c>
      <c r="E184">
        <v>1</v>
      </c>
      <c r="F184">
        <v>0</v>
      </c>
      <c r="G184">
        <v>1</v>
      </c>
      <c r="H184">
        <v>1</v>
      </c>
      <c r="I184">
        <v>0</v>
      </c>
      <c r="J184">
        <v>0</v>
      </c>
      <c r="K184">
        <v>1</v>
      </c>
      <c r="L184">
        <v>1</v>
      </c>
    </row>
    <row r="185" spans="3:12" x14ac:dyDescent="0.2">
      <c r="C185">
        <v>0</v>
      </c>
      <c r="D185">
        <v>0</v>
      </c>
      <c r="E185">
        <v>1</v>
      </c>
      <c r="F185">
        <v>0</v>
      </c>
      <c r="G185">
        <v>1</v>
      </c>
      <c r="H185">
        <v>1</v>
      </c>
      <c r="I185">
        <v>0</v>
      </c>
      <c r="J185">
        <v>1</v>
      </c>
      <c r="K185">
        <v>0</v>
      </c>
      <c r="L185">
        <v>0</v>
      </c>
    </row>
    <row r="186" spans="3:12" x14ac:dyDescent="0.2">
      <c r="C186">
        <v>0</v>
      </c>
      <c r="D186">
        <v>0</v>
      </c>
      <c r="E186">
        <v>1</v>
      </c>
      <c r="F186">
        <v>0</v>
      </c>
      <c r="G186">
        <v>1</v>
      </c>
      <c r="H186">
        <v>1</v>
      </c>
      <c r="I186">
        <v>0</v>
      </c>
      <c r="J186">
        <v>1</v>
      </c>
      <c r="K186">
        <v>0</v>
      </c>
      <c r="L186">
        <v>1</v>
      </c>
    </row>
    <row r="187" spans="3:12" x14ac:dyDescent="0.2">
      <c r="C187">
        <v>0</v>
      </c>
      <c r="D187">
        <v>0</v>
      </c>
      <c r="E187">
        <v>1</v>
      </c>
      <c r="F187">
        <v>0</v>
      </c>
      <c r="G187">
        <v>1</v>
      </c>
      <c r="H187">
        <v>1</v>
      </c>
      <c r="I187">
        <v>0</v>
      </c>
      <c r="J187">
        <v>1</v>
      </c>
      <c r="K187">
        <v>1</v>
      </c>
      <c r="L187">
        <v>0</v>
      </c>
    </row>
    <row r="188" spans="3:12" x14ac:dyDescent="0.2">
      <c r="C188">
        <v>0</v>
      </c>
      <c r="D188">
        <v>0</v>
      </c>
      <c r="E188">
        <v>1</v>
      </c>
      <c r="F188">
        <v>0</v>
      </c>
      <c r="G188">
        <v>1</v>
      </c>
      <c r="H188">
        <v>1</v>
      </c>
      <c r="I188">
        <v>0</v>
      </c>
      <c r="J188">
        <v>1</v>
      </c>
      <c r="K188">
        <v>1</v>
      </c>
      <c r="L188">
        <v>1</v>
      </c>
    </row>
    <row r="189" spans="3:12" x14ac:dyDescent="0.2">
      <c r="C189">
        <v>0</v>
      </c>
      <c r="D189">
        <v>0</v>
      </c>
      <c r="E189">
        <v>1</v>
      </c>
      <c r="F189">
        <v>0</v>
      </c>
      <c r="G189">
        <v>1</v>
      </c>
      <c r="H189">
        <v>1</v>
      </c>
      <c r="I189">
        <v>1</v>
      </c>
      <c r="J189">
        <v>0</v>
      </c>
      <c r="K189">
        <v>0</v>
      </c>
      <c r="L189">
        <v>0</v>
      </c>
    </row>
    <row r="190" spans="3:12" x14ac:dyDescent="0.2">
      <c r="C190">
        <v>0</v>
      </c>
      <c r="D190">
        <v>0</v>
      </c>
      <c r="E190">
        <v>1</v>
      </c>
      <c r="F190">
        <v>0</v>
      </c>
      <c r="G190">
        <v>1</v>
      </c>
      <c r="H190">
        <v>1</v>
      </c>
      <c r="I190">
        <v>1</v>
      </c>
      <c r="J190">
        <v>0</v>
      </c>
      <c r="K190">
        <v>0</v>
      </c>
      <c r="L190">
        <v>1</v>
      </c>
    </row>
    <row r="191" spans="3:12" x14ac:dyDescent="0.2">
      <c r="C191">
        <v>0</v>
      </c>
      <c r="D191">
        <v>0</v>
      </c>
      <c r="E191">
        <v>1</v>
      </c>
      <c r="F191">
        <v>0</v>
      </c>
      <c r="G191">
        <v>1</v>
      </c>
      <c r="H191">
        <v>1</v>
      </c>
      <c r="I191">
        <v>1</v>
      </c>
      <c r="J191">
        <v>0</v>
      </c>
      <c r="K191">
        <v>1</v>
      </c>
      <c r="L191">
        <v>0</v>
      </c>
    </row>
    <row r="192" spans="3:12" x14ac:dyDescent="0.2">
      <c r="C192">
        <v>0</v>
      </c>
      <c r="D192">
        <v>0</v>
      </c>
      <c r="E192">
        <v>1</v>
      </c>
      <c r="F192">
        <v>0</v>
      </c>
      <c r="G192">
        <v>1</v>
      </c>
      <c r="H192">
        <v>1</v>
      </c>
      <c r="I192">
        <v>1</v>
      </c>
      <c r="J192">
        <v>0</v>
      </c>
      <c r="K192">
        <v>1</v>
      </c>
      <c r="L192">
        <v>1</v>
      </c>
    </row>
    <row r="193" spans="3:12" x14ac:dyDescent="0.2">
      <c r="C193">
        <v>0</v>
      </c>
      <c r="D193">
        <v>0</v>
      </c>
      <c r="E193">
        <v>1</v>
      </c>
      <c r="F193">
        <v>0</v>
      </c>
      <c r="G193">
        <v>1</v>
      </c>
      <c r="H193">
        <v>1</v>
      </c>
      <c r="I193">
        <v>1</v>
      </c>
      <c r="J193">
        <v>1</v>
      </c>
      <c r="K193">
        <v>0</v>
      </c>
      <c r="L193">
        <v>0</v>
      </c>
    </row>
    <row r="194" spans="3:12" x14ac:dyDescent="0.2">
      <c r="C194">
        <v>0</v>
      </c>
      <c r="D194">
        <v>0</v>
      </c>
      <c r="E194">
        <v>1</v>
      </c>
      <c r="F194">
        <v>0</v>
      </c>
      <c r="G194">
        <v>1</v>
      </c>
      <c r="H194">
        <v>1</v>
      </c>
      <c r="I194">
        <v>1</v>
      </c>
      <c r="J194">
        <v>1</v>
      </c>
      <c r="K194">
        <v>0</v>
      </c>
      <c r="L194">
        <v>1</v>
      </c>
    </row>
    <row r="195" spans="3:12" x14ac:dyDescent="0.2">
      <c r="C195">
        <v>0</v>
      </c>
      <c r="D195">
        <v>0</v>
      </c>
      <c r="E195">
        <v>1</v>
      </c>
      <c r="F195">
        <v>0</v>
      </c>
      <c r="G195">
        <v>1</v>
      </c>
      <c r="H195">
        <v>1</v>
      </c>
      <c r="I195">
        <v>1</v>
      </c>
      <c r="J195">
        <v>1</v>
      </c>
      <c r="K195">
        <v>1</v>
      </c>
      <c r="L195">
        <v>0</v>
      </c>
    </row>
    <row r="196" spans="3:12" x14ac:dyDescent="0.2">
      <c r="C196">
        <v>0</v>
      </c>
      <c r="D196">
        <v>0</v>
      </c>
      <c r="E196">
        <v>1</v>
      </c>
      <c r="F196">
        <v>0</v>
      </c>
      <c r="G196">
        <v>1</v>
      </c>
      <c r="H196">
        <v>1</v>
      </c>
      <c r="I196">
        <v>1</v>
      </c>
      <c r="J196">
        <v>1</v>
      </c>
      <c r="K196">
        <v>1</v>
      </c>
      <c r="L196">
        <v>1</v>
      </c>
    </row>
    <row r="197" spans="3:12" x14ac:dyDescent="0.2">
      <c r="C197">
        <v>0</v>
      </c>
      <c r="D197">
        <v>0</v>
      </c>
      <c r="E197">
        <v>1</v>
      </c>
      <c r="F197">
        <v>1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</row>
    <row r="198" spans="3:12" x14ac:dyDescent="0.2">
      <c r="C198">
        <v>0</v>
      </c>
      <c r="D198">
        <v>0</v>
      </c>
      <c r="E198">
        <v>1</v>
      </c>
      <c r="F198">
        <v>1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1</v>
      </c>
    </row>
    <row r="199" spans="3:12" x14ac:dyDescent="0.2">
      <c r="C199">
        <v>0</v>
      </c>
      <c r="D199">
        <v>0</v>
      </c>
      <c r="E199">
        <v>1</v>
      </c>
      <c r="F199">
        <v>1</v>
      </c>
      <c r="G199">
        <v>0</v>
      </c>
      <c r="H199">
        <v>0</v>
      </c>
      <c r="I199">
        <v>0</v>
      </c>
      <c r="J199">
        <v>0</v>
      </c>
      <c r="K199">
        <v>1</v>
      </c>
      <c r="L199">
        <v>0</v>
      </c>
    </row>
    <row r="200" spans="3:12" x14ac:dyDescent="0.2">
      <c r="C200">
        <v>0</v>
      </c>
      <c r="D200">
        <v>0</v>
      </c>
      <c r="E200">
        <v>1</v>
      </c>
      <c r="F200">
        <v>1</v>
      </c>
      <c r="G200">
        <v>0</v>
      </c>
      <c r="H200">
        <v>0</v>
      </c>
      <c r="I200">
        <v>0</v>
      </c>
      <c r="J200">
        <v>0</v>
      </c>
      <c r="K200">
        <v>1</v>
      </c>
      <c r="L200">
        <v>1</v>
      </c>
    </row>
    <row r="201" spans="3:12" x14ac:dyDescent="0.2">
      <c r="C201">
        <v>0</v>
      </c>
      <c r="D201">
        <v>0</v>
      </c>
      <c r="E201">
        <v>1</v>
      </c>
      <c r="F201">
        <v>1</v>
      </c>
      <c r="G201">
        <v>0</v>
      </c>
      <c r="H201">
        <v>0</v>
      </c>
      <c r="I201">
        <v>0</v>
      </c>
      <c r="J201">
        <v>1</v>
      </c>
      <c r="K201">
        <v>0</v>
      </c>
      <c r="L201">
        <v>0</v>
      </c>
    </row>
    <row r="202" spans="3:12" x14ac:dyDescent="0.2">
      <c r="C202">
        <v>0</v>
      </c>
      <c r="D202">
        <v>0</v>
      </c>
      <c r="E202">
        <v>1</v>
      </c>
      <c r="F202">
        <v>1</v>
      </c>
      <c r="G202">
        <v>0</v>
      </c>
      <c r="H202">
        <v>0</v>
      </c>
      <c r="I202">
        <v>0</v>
      </c>
      <c r="J202">
        <v>1</v>
      </c>
      <c r="K202">
        <v>0</v>
      </c>
      <c r="L202">
        <v>1</v>
      </c>
    </row>
    <row r="203" spans="3:12" x14ac:dyDescent="0.2">
      <c r="C203">
        <v>0</v>
      </c>
      <c r="D203">
        <v>0</v>
      </c>
      <c r="E203">
        <v>1</v>
      </c>
      <c r="F203">
        <v>1</v>
      </c>
      <c r="G203">
        <v>0</v>
      </c>
      <c r="H203">
        <v>0</v>
      </c>
      <c r="I203">
        <v>0</v>
      </c>
      <c r="J203">
        <v>1</v>
      </c>
      <c r="K203">
        <v>1</v>
      </c>
      <c r="L203">
        <v>0</v>
      </c>
    </row>
    <row r="204" spans="3:12" x14ac:dyDescent="0.2">
      <c r="C204">
        <v>0</v>
      </c>
      <c r="D204">
        <v>0</v>
      </c>
      <c r="E204">
        <v>1</v>
      </c>
      <c r="F204">
        <v>1</v>
      </c>
      <c r="G204">
        <v>0</v>
      </c>
      <c r="H204">
        <v>0</v>
      </c>
      <c r="I204">
        <v>0</v>
      </c>
      <c r="J204">
        <v>1</v>
      </c>
      <c r="K204">
        <v>1</v>
      </c>
      <c r="L204">
        <v>1</v>
      </c>
    </row>
    <row r="205" spans="3:12" x14ac:dyDescent="0.2">
      <c r="C205">
        <v>0</v>
      </c>
      <c r="D205">
        <v>0</v>
      </c>
      <c r="E205">
        <v>1</v>
      </c>
      <c r="F205">
        <v>1</v>
      </c>
      <c r="G205">
        <v>0</v>
      </c>
      <c r="H205">
        <v>0</v>
      </c>
      <c r="I205">
        <v>1</v>
      </c>
      <c r="J205">
        <v>0</v>
      </c>
      <c r="K205">
        <v>0</v>
      </c>
      <c r="L205">
        <v>0</v>
      </c>
    </row>
    <row r="206" spans="3:12" x14ac:dyDescent="0.2">
      <c r="C206">
        <v>0</v>
      </c>
      <c r="D206">
        <v>0</v>
      </c>
      <c r="E206">
        <v>1</v>
      </c>
      <c r="F206">
        <v>1</v>
      </c>
      <c r="G206">
        <v>0</v>
      </c>
      <c r="H206">
        <v>0</v>
      </c>
      <c r="I206">
        <v>1</v>
      </c>
      <c r="J206">
        <v>0</v>
      </c>
      <c r="K206">
        <v>0</v>
      </c>
      <c r="L206">
        <v>1</v>
      </c>
    </row>
    <row r="207" spans="3:12" x14ac:dyDescent="0.2">
      <c r="C207">
        <v>0</v>
      </c>
      <c r="D207">
        <v>0</v>
      </c>
      <c r="E207">
        <v>1</v>
      </c>
      <c r="F207">
        <v>1</v>
      </c>
      <c r="G207">
        <v>0</v>
      </c>
      <c r="H207">
        <v>0</v>
      </c>
      <c r="I207">
        <v>1</v>
      </c>
      <c r="J207">
        <v>0</v>
      </c>
      <c r="K207">
        <v>1</v>
      </c>
      <c r="L207">
        <v>0</v>
      </c>
    </row>
    <row r="208" spans="3:12" x14ac:dyDescent="0.2">
      <c r="C208">
        <v>0</v>
      </c>
      <c r="D208">
        <v>0</v>
      </c>
      <c r="E208">
        <v>1</v>
      </c>
      <c r="F208">
        <v>1</v>
      </c>
      <c r="G208">
        <v>0</v>
      </c>
      <c r="H208">
        <v>0</v>
      </c>
      <c r="I208">
        <v>1</v>
      </c>
      <c r="J208">
        <v>0</v>
      </c>
      <c r="K208">
        <v>1</v>
      </c>
      <c r="L208">
        <v>1</v>
      </c>
    </row>
    <row r="209" spans="3:12" x14ac:dyDescent="0.2">
      <c r="C209">
        <v>0</v>
      </c>
      <c r="D209">
        <v>0</v>
      </c>
      <c r="E209">
        <v>1</v>
      </c>
      <c r="F209">
        <v>1</v>
      </c>
      <c r="G209">
        <v>0</v>
      </c>
      <c r="H209">
        <v>0</v>
      </c>
      <c r="I209">
        <v>1</v>
      </c>
      <c r="J209">
        <v>1</v>
      </c>
      <c r="K209">
        <v>0</v>
      </c>
      <c r="L209">
        <v>0</v>
      </c>
    </row>
    <row r="210" spans="3:12" x14ac:dyDescent="0.2">
      <c r="C210">
        <v>0</v>
      </c>
      <c r="D210">
        <v>0</v>
      </c>
      <c r="E210">
        <v>1</v>
      </c>
      <c r="F210">
        <v>1</v>
      </c>
      <c r="G210">
        <v>0</v>
      </c>
      <c r="H210">
        <v>0</v>
      </c>
      <c r="I210">
        <v>1</v>
      </c>
      <c r="J210">
        <v>1</v>
      </c>
      <c r="K210">
        <v>0</v>
      </c>
      <c r="L210">
        <v>1</v>
      </c>
    </row>
    <row r="211" spans="3:12" x14ac:dyDescent="0.2">
      <c r="C211">
        <v>0</v>
      </c>
      <c r="D211">
        <v>0</v>
      </c>
      <c r="E211">
        <v>1</v>
      </c>
      <c r="F211">
        <v>1</v>
      </c>
      <c r="G211">
        <v>0</v>
      </c>
      <c r="H211">
        <v>0</v>
      </c>
      <c r="I211">
        <v>1</v>
      </c>
      <c r="J211">
        <v>1</v>
      </c>
      <c r="K211">
        <v>1</v>
      </c>
      <c r="L211">
        <v>0</v>
      </c>
    </row>
    <row r="212" spans="3:12" x14ac:dyDescent="0.2">
      <c r="C212">
        <v>0</v>
      </c>
      <c r="D212">
        <v>0</v>
      </c>
      <c r="E212">
        <v>1</v>
      </c>
      <c r="F212">
        <v>1</v>
      </c>
      <c r="G212">
        <v>0</v>
      </c>
      <c r="H212">
        <v>0</v>
      </c>
      <c r="I212">
        <v>1</v>
      </c>
      <c r="J212">
        <v>1</v>
      </c>
      <c r="K212">
        <v>1</v>
      </c>
      <c r="L212">
        <v>1</v>
      </c>
    </row>
    <row r="213" spans="3:12" x14ac:dyDescent="0.2">
      <c r="C213">
        <v>0</v>
      </c>
      <c r="D213">
        <v>0</v>
      </c>
      <c r="E213">
        <v>1</v>
      </c>
      <c r="F213">
        <v>1</v>
      </c>
      <c r="G213">
        <v>0</v>
      </c>
      <c r="H213">
        <v>1</v>
      </c>
      <c r="I213">
        <v>0</v>
      </c>
      <c r="J213">
        <v>0</v>
      </c>
      <c r="K213">
        <v>0</v>
      </c>
      <c r="L213">
        <v>0</v>
      </c>
    </row>
    <row r="214" spans="3:12" x14ac:dyDescent="0.2">
      <c r="C214">
        <v>0</v>
      </c>
      <c r="D214">
        <v>0</v>
      </c>
      <c r="E214">
        <v>1</v>
      </c>
      <c r="F214">
        <v>1</v>
      </c>
      <c r="G214">
        <v>0</v>
      </c>
      <c r="H214">
        <v>1</v>
      </c>
      <c r="I214">
        <v>0</v>
      </c>
      <c r="J214">
        <v>0</v>
      </c>
      <c r="K214">
        <v>0</v>
      </c>
      <c r="L214">
        <v>1</v>
      </c>
    </row>
    <row r="215" spans="3:12" x14ac:dyDescent="0.2">
      <c r="C215">
        <v>0</v>
      </c>
      <c r="D215">
        <v>0</v>
      </c>
      <c r="E215">
        <v>1</v>
      </c>
      <c r="F215">
        <v>1</v>
      </c>
      <c r="G215">
        <v>0</v>
      </c>
      <c r="H215">
        <v>1</v>
      </c>
      <c r="I215">
        <v>0</v>
      </c>
      <c r="J215">
        <v>0</v>
      </c>
      <c r="K215">
        <v>1</v>
      </c>
      <c r="L215">
        <v>0</v>
      </c>
    </row>
    <row r="216" spans="3:12" x14ac:dyDescent="0.2">
      <c r="C216">
        <v>0</v>
      </c>
      <c r="D216">
        <v>0</v>
      </c>
      <c r="E216">
        <v>1</v>
      </c>
      <c r="F216">
        <v>1</v>
      </c>
      <c r="G216">
        <v>0</v>
      </c>
      <c r="H216">
        <v>1</v>
      </c>
      <c r="I216">
        <v>0</v>
      </c>
      <c r="J216">
        <v>0</v>
      </c>
      <c r="K216">
        <v>1</v>
      </c>
      <c r="L216">
        <v>1</v>
      </c>
    </row>
    <row r="217" spans="3:12" x14ac:dyDescent="0.2">
      <c r="C217">
        <v>0</v>
      </c>
      <c r="D217">
        <v>0</v>
      </c>
      <c r="E217">
        <v>1</v>
      </c>
      <c r="F217">
        <v>1</v>
      </c>
      <c r="G217">
        <v>0</v>
      </c>
      <c r="H217">
        <v>1</v>
      </c>
      <c r="I217">
        <v>0</v>
      </c>
      <c r="J217">
        <v>1</v>
      </c>
      <c r="K217">
        <v>0</v>
      </c>
      <c r="L217">
        <v>0</v>
      </c>
    </row>
    <row r="218" spans="3:12" x14ac:dyDescent="0.2">
      <c r="C218">
        <v>0</v>
      </c>
      <c r="D218">
        <v>0</v>
      </c>
      <c r="E218">
        <v>1</v>
      </c>
      <c r="F218">
        <v>1</v>
      </c>
      <c r="G218">
        <v>0</v>
      </c>
      <c r="H218">
        <v>1</v>
      </c>
      <c r="I218">
        <v>0</v>
      </c>
      <c r="J218">
        <v>1</v>
      </c>
      <c r="K218">
        <v>0</v>
      </c>
      <c r="L218">
        <v>1</v>
      </c>
    </row>
    <row r="219" spans="3:12" x14ac:dyDescent="0.2">
      <c r="C219">
        <v>0</v>
      </c>
      <c r="D219">
        <v>0</v>
      </c>
      <c r="E219">
        <v>1</v>
      </c>
      <c r="F219">
        <v>1</v>
      </c>
      <c r="G219">
        <v>0</v>
      </c>
      <c r="H219">
        <v>1</v>
      </c>
      <c r="I219">
        <v>0</v>
      </c>
      <c r="J219">
        <v>1</v>
      </c>
      <c r="K219">
        <v>1</v>
      </c>
      <c r="L219">
        <v>0</v>
      </c>
    </row>
    <row r="220" spans="3:12" x14ac:dyDescent="0.2">
      <c r="C220">
        <v>0</v>
      </c>
      <c r="D220">
        <v>0</v>
      </c>
      <c r="E220">
        <v>1</v>
      </c>
      <c r="F220">
        <v>1</v>
      </c>
      <c r="G220">
        <v>0</v>
      </c>
      <c r="H220">
        <v>1</v>
      </c>
      <c r="I220">
        <v>0</v>
      </c>
      <c r="J220">
        <v>1</v>
      </c>
      <c r="K220">
        <v>1</v>
      </c>
      <c r="L220">
        <v>1</v>
      </c>
    </row>
    <row r="221" spans="3:12" x14ac:dyDescent="0.2">
      <c r="C221">
        <v>0</v>
      </c>
      <c r="D221">
        <v>0</v>
      </c>
      <c r="E221">
        <v>1</v>
      </c>
      <c r="F221">
        <v>1</v>
      </c>
      <c r="G221">
        <v>0</v>
      </c>
      <c r="H221">
        <v>1</v>
      </c>
      <c r="I221">
        <v>1</v>
      </c>
      <c r="J221">
        <v>0</v>
      </c>
      <c r="K221">
        <v>0</v>
      </c>
      <c r="L221">
        <v>0</v>
      </c>
    </row>
    <row r="222" spans="3:12" x14ac:dyDescent="0.2">
      <c r="C222">
        <v>0</v>
      </c>
      <c r="D222">
        <v>0</v>
      </c>
      <c r="E222">
        <v>1</v>
      </c>
      <c r="F222">
        <v>1</v>
      </c>
      <c r="G222">
        <v>0</v>
      </c>
      <c r="H222">
        <v>1</v>
      </c>
      <c r="I222">
        <v>1</v>
      </c>
      <c r="J222">
        <v>0</v>
      </c>
      <c r="K222">
        <v>0</v>
      </c>
      <c r="L222">
        <v>1</v>
      </c>
    </row>
    <row r="223" spans="3:12" x14ac:dyDescent="0.2">
      <c r="C223">
        <v>0</v>
      </c>
      <c r="D223">
        <v>0</v>
      </c>
      <c r="E223">
        <v>1</v>
      </c>
      <c r="F223">
        <v>1</v>
      </c>
      <c r="G223">
        <v>0</v>
      </c>
      <c r="H223">
        <v>1</v>
      </c>
      <c r="I223">
        <v>1</v>
      </c>
      <c r="J223">
        <v>0</v>
      </c>
      <c r="K223">
        <v>1</v>
      </c>
      <c r="L223">
        <v>0</v>
      </c>
    </row>
    <row r="224" spans="3:12" x14ac:dyDescent="0.2">
      <c r="C224">
        <v>0</v>
      </c>
      <c r="D224">
        <v>0</v>
      </c>
      <c r="E224">
        <v>1</v>
      </c>
      <c r="F224">
        <v>1</v>
      </c>
      <c r="G224">
        <v>0</v>
      </c>
      <c r="H224">
        <v>1</v>
      </c>
      <c r="I224">
        <v>1</v>
      </c>
      <c r="J224">
        <v>0</v>
      </c>
      <c r="K224">
        <v>1</v>
      </c>
      <c r="L224">
        <v>1</v>
      </c>
    </row>
    <row r="225" spans="3:12" x14ac:dyDescent="0.2">
      <c r="C225">
        <v>0</v>
      </c>
      <c r="D225">
        <v>0</v>
      </c>
      <c r="E225">
        <v>1</v>
      </c>
      <c r="F225">
        <v>1</v>
      </c>
      <c r="G225">
        <v>0</v>
      </c>
      <c r="H225">
        <v>1</v>
      </c>
      <c r="I225">
        <v>1</v>
      </c>
      <c r="J225">
        <v>1</v>
      </c>
      <c r="K225">
        <v>0</v>
      </c>
      <c r="L225">
        <v>0</v>
      </c>
    </row>
    <row r="226" spans="3:12" x14ac:dyDescent="0.2">
      <c r="C226">
        <v>0</v>
      </c>
      <c r="D226">
        <v>0</v>
      </c>
      <c r="E226">
        <v>1</v>
      </c>
      <c r="F226">
        <v>1</v>
      </c>
      <c r="G226">
        <v>0</v>
      </c>
      <c r="H226">
        <v>1</v>
      </c>
      <c r="I226">
        <v>1</v>
      </c>
      <c r="J226">
        <v>1</v>
      </c>
      <c r="K226">
        <v>0</v>
      </c>
      <c r="L226">
        <v>1</v>
      </c>
    </row>
    <row r="227" spans="3:12" x14ac:dyDescent="0.2">
      <c r="C227">
        <v>0</v>
      </c>
      <c r="D227">
        <v>0</v>
      </c>
      <c r="E227">
        <v>1</v>
      </c>
      <c r="F227">
        <v>1</v>
      </c>
      <c r="G227">
        <v>0</v>
      </c>
      <c r="H227">
        <v>1</v>
      </c>
      <c r="I227">
        <v>1</v>
      </c>
      <c r="J227">
        <v>1</v>
      </c>
      <c r="K227">
        <v>1</v>
      </c>
      <c r="L227">
        <v>0</v>
      </c>
    </row>
    <row r="228" spans="3:12" x14ac:dyDescent="0.2">
      <c r="C228">
        <v>0</v>
      </c>
      <c r="D228">
        <v>0</v>
      </c>
      <c r="E228">
        <v>1</v>
      </c>
      <c r="F228">
        <v>1</v>
      </c>
      <c r="G228">
        <v>0</v>
      </c>
      <c r="H228">
        <v>1</v>
      </c>
      <c r="I228">
        <v>1</v>
      </c>
      <c r="J228">
        <v>1</v>
      </c>
      <c r="K228">
        <v>1</v>
      </c>
      <c r="L228">
        <v>1</v>
      </c>
    </row>
    <row r="229" spans="3:12" x14ac:dyDescent="0.2">
      <c r="C229">
        <v>0</v>
      </c>
      <c r="D229">
        <v>0</v>
      </c>
      <c r="E229">
        <v>1</v>
      </c>
      <c r="F229">
        <v>1</v>
      </c>
      <c r="G229">
        <v>1</v>
      </c>
      <c r="H229">
        <v>0</v>
      </c>
      <c r="I229">
        <v>0</v>
      </c>
      <c r="J229">
        <v>0</v>
      </c>
      <c r="K229">
        <v>0</v>
      </c>
      <c r="L229">
        <v>0</v>
      </c>
    </row>
    <row r="230" spans="3:12" x14ac:dyDescent="0.2">
      <c r="C230">
        <v>0</v>
      </c>
      <c r="D230">
        <v>0</v>
      </c>
      <c r="E230">
        <v>1</v>
      </c>
      <c r="F230">
        <v>1</v>
      </c>
      <c r="G230">
        <v>1</v>
      </c>
      <c r="H230">
        <v>0</v>
      </c>
      <c r="I230">
        <v>0</v>
      </c>
      <c r="J230">
        <v>0</v>
      </c>
      <c r="K230">
        <v>0</v>
      </c>
      <c r="L230">
        <v>1</v>
      </c>
    </row>
    <row r="231" spans="3:12" x14ac:dyDescent="0.2">
      <c r="C231">
        <v>0</v>
      </c>
      <c r="D231">
        <v>0</v>
      </c>
      <c r="E231">
        <v>1</v>
      </c>
      <c r="F231">
        <v>1</v>
      </c>
      <c r="G231">
        <v>1</v>
      </c>
      <c r="H231">
        <v>0</v>
      </c>
      <c r="I231">
        <v>0</v>
      </c>
      <c r="J231">
        <v>0</v>
      </c>
      <c r="K231">
        <v>1</v>
      </c>
      <c r="L231">
        <v>0</v>
      </c>
    </row>
    <row r="232" spans="3:12" x14ac:dyDescent="0.2">
      <c r="C232">
        <v>0</v>
      </c>
      <c r="D232">
        <v>0</v>
      </c>
      <c r="E232">
        <v>1</v>
      </c>
      <c r="F232">
        <v>1</v>
      </c>
      <c r="G232">
        <v>1</v>
      </c>
      <c r="H232">
        <v>0</v>
      </c>
      <c r="I232">
        <v>0</v>
      </c>
      <c r="J232">
        <v>0</v>
      </c>
      <c r="K232">
        <v>1</v>
      </c>
      <c r="L232">
        <v>1</v>
      </c>
    </row>
    <row r="233" spans="3:12" x14ac:dyDescent="0.2">
      <c r="C233">
        <v>0</v>
      </c>
      <c r="D233">
        <v>0</v>
      </c>
      <c r="E233">
        <v>1</v>
      </c>
      <c r="F233">
        <v>1</v>
      </c>
      <c r="G233">
        <v>1</v>
      </c>
      <c r="H233">
        <v>0</v>
      </c>
      <c r="I233">
        <v>0</v>
      </c>
      <c r="J233">
        <v>1</v>
      </c>
      <c r="K233">
        <v>0</v>
      </c>
      <c r="L233">
        <v>0</v>
      </c>
    </row>
    <row r="234" spans="3:12" x14ac:dyDescent="0.2">
      <c r="C234">
        <v>0</v>
      </c>
      <c r="D234">
        <v>0</v>
      </c>
      <c r="E234">
        <v>1</v>
      </c>
      <c r="F234">
        <v>1</v>
      </c>
      <c r="G234">
        <v>1</v>
      </c>
      <c r="H234">
        <v>0</v>
      </c>
      <c r="I234">
        <v>0</v>
      </c>
      <c r="J234">
        <v>1</v>
      </c>
      <c r="K234">
        <v>0</v>
      </c>
      <c r="L234">
        <v>1</v>
      </c>
    </row>
    <row r="235" spans="3:12" x14ac:dyDescent="0.2">
      <c r="C235">
        <v>0</v>
      </c>
      <c r="D235">
        <v>0</v>
      </c>
      <c r="E235">
        <v>1</v>
      </c>
      <c r="F235">
        <v>1</v>
      </c>
      <c r="G235">
        <v>1</v>
      </c>
      <c r="H235">
        <v>0</v>
      </c>
      <c r="I235">
        <v>0</v>
      </c>
      <c r="J235">
        <v>1</v>
      </c>
      <c r="K235">
        <v>1</v>
      </c>
      <c r="L235">
        <v>0</v>
      </c>
    </row>
    <row r="236" spans="3:12" x14ac:dyDescent="0.2">
      <c r="C236">
        <v>0</v>
      </c>
      <c r="D236">
        <v>0</v>
      </c>
      <c r="E236">
        <v>1</v>
      </c>
      <c r="F236">
        <v>1</v>
      </c>
      <c r="G236">
        <v>1</v>
      </c>
      <c r="H236">
        <v>0</v>
      </c>
      <c r="I236">
        <v>0</v>
      </c>
      <c r="J236">
        <v>1</v>
      </c>
      <c r="K236">
        <v>1</v>
      </c>
      <c r="L236">
        <v>1</v>
      </c>
    </row>
    <row r="237" spans="3:12" x14ac:dyDescent="0.2">
      <c r="C237">
        <v>0</v>
      </c>
      <c r="D237">
        <v>0</v>
      </c>
      <c r="E237">
        <v>1</v>
      </c>
      <c r="F237">
        <v>1</v>
      </c>
      <c r="G237">
        <v>1</v>
      </c>
      <c r="H237">
        <v>0</v>
      </c>
      <c r="I237">
        <v>1</v>
      </c>
      <c r="J237">
        <v>0</v>
      </c>
      <c r="K237">
        <v>0</v>
      </c>
      <c r="L237">
        <v>0</v>
      </c>
    </row>
    <row r="238" spans="3:12" x14ac:dyDescent="0.2">
      <c r="C238">
        <v>0</v>
      </c>
      <c r="D238">
        <v>0</v>
      </c>
      <c r="E238">
        <v>1</v>
      </c>
      <c r="F238">
        <v>1</v>
      </c>
      <c r="G238">
        <v>1</v>
      </c>
      <c r="H238">
        <v>0</v>
      </c>
      <c r="I238">
        <v>1</v>
      </c>
      <c r="J238">
        <v>0</v>
      </c>
      <c r="K238">
        <v>0</v>
      </c>
      <c r="L238">
        <v>1</v>
      </c>
    </row>
    <row r="239" spans="3:12" x14ac:dyDescent="0.2">
      <c r="C239">
        <v>0</v>
      </c>
      <c r="D239">
        <v>0</v>
      </c>
      <c r="E239">
        <v>1</v>
      </c>
      <c r="F239">
        <v>1</v>
      </c>
      <c r="G239">
        <v>1</v>
      </c>
      <c r="H239">
        <v>0</v>
      </c>
      <c r="I239">
        <v>1</v>
      </c>
      <c r="J239">
        <v>0</v>
      </c>
      <c r="K239">
        <v>1</v>
      </c>
      <c r="L239">
        <v>0</v>
      </c>
    </row>
    <row r="240" spans="3:12" x14ac:dyDescent="0.2">
      <c r="C240">
        <v>0</v>
      </c>
      <c r="D240">
        <v>0</v>
      </c>
      <c r="E240">
        <v>1</v>
      </c>
      <c r="F240">
        <v>1</v>
      </c>
      <c r="G240">
        <v>1</v>
      </c>
      <c r="H240">
        <v>0</v>
      </c>
      <c r="I240">
        <v>1</v>
      </c>
      <c r="J240">
        <v>0</v>
      </c>
      <c r="K240">
        <v>1</v>
      </c>
      <c r="L240">
        <v>1</v>
      </c>
    </row>
    <row r="241" spans="3:12" x14ac:dyDescent="0.2">
      <c r="C241">
        <v>0</v>
      </c>
      <c r="D241">
        <v>0</v>
      </c>
      <c r="E241">
        <v>1</v>
      </c>
      <c r="F241">
        <v>1</v>
      </c>
      <c r="G241">
        <v>1</v>
      </c>
      <c r="H241">
        <v>0</v>
      </c>
      <c r="I241">
        <v>1</v>
      </c>
      <c r="J241">
        <v>1</v>
      </c>
      <c r="K241">
        <v>0</v>
      </c>
      <c r="L241">
        <v>0</v>
      </c>
    </row>
    <row r="242" spans="3:12" x14ac:dyDescent="0.2">
      <c r="C242">
        <v>0</v>
      </c>
      <c r="D242">
        <v>0</v>
      </c>
      <c r="E242">
        <v>1</v>
      </c>
      <c r="F242">
        <v>1</v>
      </c>
      <c r="G242">
        <v>1</v>
      </c>
      <c r="H242">
        <v>0</v>
      </c>
      <c r="I242">
        <v>1</v>
      </c>
      <c r="J242">
        <v>1</v>
      </c>
      <c r="K242">
        <v>0</v>
      </c>
      <c r="L242">
        <v>1</v>
      </c>
    </row>
    <row r="243" spans="3:12" x14ac:dyDescent="0.2">
      <c r="C243">
        <v>0</v>
      </c>
      <c r="D243">
        <v>0</v>
      </c>
      <c r="E243">
        <v>1</v>
      </c>
      <c r="F243">
        <v>1</v>
      </c>
      <c r="G243">
        <v>1</v>
      </c>
      <c r="H243">
        <v>0</v>
      </c>
      <c r="I243">
        <v>1</v>
      </c>
      <c r="J243">
        <v>1</v>
      </c>
      <c r="K243">
        <v>1</v>
      </c>
      <c r="L243">
        <v>0</v>
      </c>
    </row>
    <row r="244" spans="3:12" x14ac:dyDescent="0.2">
      <c r="C244">
        <v>0</v>
      </c>
      <c r="D244">
        <v>0</v>
      </c>
      <c r="E244">
        <v>1</v>
      </c>
      <c r="F244">
        <v>1</v>
      </c>
      <c r="G244">
        <v>1</v>
      </c>
      <c r="H244">
        <v>0</v>
      </c>
      <c r="I244">
        <v>1</v>
      </c>
      <c r="J244">
        <v>1</v>
      </c>
      <c r="K244">
        <v>1</v>
      </c>
      <c r="L244">
        <v>1</v>
      </c>
    </row>
    <row r="245" spans="3:12" x14ac:dyDescent="0.2">
      <c r="C245">
        <v>0</v>
      </c>
      <c r="D245">
        <v>0</v>
      </c>
      <c r="E245">
        <v>1</v>
      </c>
      <c r="F245">
        <v>1</v>
      </c>
      <c r="G245">
        <v>1</v>
      </c>
      <c r="H245">
        <v>1</v>
      </c>
      <c r="I245">
        <v>0</v>
      </c>
      <c r="J245">
        <v>0</v>
      </c>
      <c r="K245">
        <v>0</v>
      </c>
      <c r="L245">
        <v>0</v>
      </c>
    </row>
    <row r="246" spans="3:12" x14ac:dyDescent="0.2">
      <c r="C246">
        <v>0</v>
      </c>
      <c r="D246">
        <v>0</v>
      </c>
      <c r="E246">
        <v>1</v>
      </c>
      <c r="F246">
        <v>1</v>
      </c>
      <c r="G246">
        <v>1</v>
      </c>
      <c r="H246">
        <v>1</v>
      </c>
      <c r="I246">
        <v>0</v>
      </c>
      <c r="J246">
        <v>0</v>
      </c>
      <c r="K246">
        <v>0</v>
      </c>
      <c r="L246">
        <v>1</v>
      </c>
    </row>
    <row r="247" spans="3:12" x14ac:dyDescent="0.2">
      <c r="C247">
        <v>0</v>
      </c>
      <c r="D247">
        <v>0</v>
      </c>
      <c r="E247">
        <v>1</v>
      </c>
      <c r="F247">
        <v>1</v>
      </c>
      <c r="G247">
        <v>1</v>
      </c>
      <c r="H247">
        <v>1</v>
      </c>
      <c r="I247">
        <v>0</v>
      </c>
      <c r="J247">
        <v>0</v>
      </c>
      <c r="K247">
        <v>1</v>
      </c>
      <c r="L247">
        <v>0</v>
      </c>
    </row>
    <row r="248" spans="3:12" x14ac:dyDescent="0.2">
      <c r="C248">
        <v>0</v>
      </c>
      <c r="D248">
        <v>0</v>
      </c>
      <c r="E248">
        <v>1</v>
      </c>
      <c r="F248">
        <v>1</v>
      </c>
      <c r="G248">
        <v>1</v>
      </c>
      <c r="H248">
        <v>1</v>
      </c>
      <c r="I248">
        <v>0</v>
      </c>
      <c r="J248">
        <v>0</v>
      </c>
      <c r="K248">
        <v>1</v>
      </c>
      <c r="L248">
        <v>1</v>
      </c>
    </row>
    <row r="249" spans="3:12" x14ac:dyDescent="0.2">
      <c r="C249">
        <v>0</v>
      </c>
      <c r="D249">
        <v>0</v>
      </c>
      <c r="E249">
        <v>1</v>
      </c>
      <c r="F249">
        <v>1</v>
      </c>
      <c r="G249">
        <v>1</v>
      </c>
      <c r="H249">
        <v>1</v>
      </c>
      <c r="I249">
        <v>0</v>
      </c>
      <c r="J249">
        <v>1</v>
      </c>
      <c r="K249">
        <v>0</v>
      </c>
      <c r="L249">
        <v>0</v>
      </c>
    </row>
    <row r="250" spans="3:12" x14ac:dyDescent="0.2">
      <c r="C250">
        <v>0</v>
      </c>
      <c r="D250">
        <v>0</v>
      </c>
      <c r="E250">
        <v>1</v>
      </c>
      <c r="F250">
        <v>1</v>
      </c>
      <c r="G250">
        <v>1</v>
      </c>
      <c r="H250">
        <v>1</v>
      </c>
      <c r="I250">
        <v>0</v>
      </c>
      <c r="J250">
        <v>1</v>
      </c>
      <c r="K250">
        <v>0</v>
      </c>
      <c r="L250">
        <v>1</v>
      </c>
    </row>
    <row r="251" spans="3:12" x14ac:dyDescent="0.2">
      <c r="C251">
        <v>0</v>
      </c>
      <c r="D251">
        <v>0</v>
      </c>
      <c r="E251">
        <v>1</v>
      </c>
      <c r="F251">
        <v>1</v>
      </c>
      <c r="G251">
        <v>1</v>
      </c>
      <c r="H251">
        <v>1</v>
      </c>
      <c r="I251">
        <v>0</v>
      </c>
      <c r="J251">
        <v>1</v>
      </c>
      <c r="K251">
        <v>1</v>
      </c>
      <c r="L251">
        <v>0</v>
      </c>
    </row>
    <row r="252" spans="3:12" x14ac:dyDescent="0.2">
      <c r="C252">
        <v>0</v>
      </c>
      <c r="D252">
        <v>0</v>
      </c>
      <c r="E252">
        <v>1</v>
      </c>
      <c r="F252">
        <v>1</v>
      </c>
      <c r="G252">
        <v>1</v>
      </c>
      <c r="H252">
        <v>1</v>
      </c>
      <c r="I252">
        <v>0</v>
      </c>
      <c r="J252">
        <v>1</v>
      </c>
      <c r="K252">
        <v>1</v>
      </c>
      <c r="L252">
        <v>1</v>
      </c>
    </row>
    <row r="253" spans="3:12" x14ac:dyDescent="0.2">
      <c r="C253">
        <v>0</v>
      </c>
      <c r="D253">
        <v>0</v>
      </c>
      <c r="E253">
        <v>1</v>
      </c>
      <c r="F253">
        <v>1</v>
      </c>
      <c r="G253">
        <v>1</v>
      </c>
      <c r="H253">
        <v>1</v>
      </c>
      <c r="I253">
        <v>1</v>
      </c>
      <c r="J253">
        <v>0</v>
      </c>
      <c r="K253">
        <v>0</v>
      </c>
      <c r="L253">
        <v>0</v>
      </c>
    </row>
    <row r="254" spans="3:12" x14ac:dyDescent="0.2">
      <c r="C254">
        <v>0</v>
      </c>
      <c r="D254">
        <v>0</v>
      </c>
      <c r="E254">
        <v>1</v>
      </c>
      <c r="F254">
        <v>1</v>
      </c>
      <c r="G254">
        <v>1</v>
      </c>
      <c r="H254">
        <v>1</v>
      </c>
      <c r="I254">
        <v>1</v>
      </c>
      <c r="J254">
        <v>0</v>
      </c>
      <c r="K254">
        <v>0</v>
      </c>
      <c r="L254">
        <v>1</v>
      </c>
    </row>
    <row r="255" spans="3:12" x14ac:dyDescent="0.2">
      <c r="C255">
        <v>0</v>
      </c>
      <c r="D255">
        <v>0</v>
      </c>
      <c r="E255">
        <v>1</v>
      </c>
      <c r="F255">
        <v>1</v>
      </c>
      <c r="G255">
        <v>1</v>
      </c>
      <c r="H255">
        <v>1</v>
      </c>
      <c r="I255">
        <v>1</v>
      </c>
      <c r="J255">
        <v>0</v>
      </c>
      <c r="K255">
        <v>1</v>
      </c>
      <c r="L255">
        <v>0</v>
      </c>
    </row>
    <row r="256" spans="3:12" x14ac:dyDescent="0.2">
      <c r="C256">
        <v>0</v>
      </c>
      <c r="D256">
        <v>0</v>
      </c>
      <c r="E256">
        <v>1</v>
      </c>
      <c r="F256">
        <v>1</v>
      </c>
      <c r="G256">
        <v>1</v>
      </c>
      <c r="H256">
        <v>1</v>
      </c>
      <c r="I256">
        <v>1</v>
      </c>
      <c r="J256">
        <v>0</v>
      </c>
      <c r="K256">
        <v>1</v>
      </c>
      <c r="L256">
        <v>1</v>
      </c>
    </row>
    <row r="257" spans="3:12" x14ac:dyDescent="0.2">
      <c r="C257">
        <v>0</v>
      </c>
      <c r="D257">
        <v>0</v>
      </c>
      <c r="E257">
        <v>1</v>
      </c>
      <c r="F257">
        <v>1</v>
      </c>
      <c r="G257">
        <v>1</v>
      </c>
      <c r="H257">
        <v>1</v>
      </c>
      <c r="I257">
        <v>1</v>
      </c>
      <c r="J257">
        <v>1</v>
      </c>
      <c r="K257">
        <v>0</v>
      </c>
      <c r="L257">
        <v>0</v>
      </c>
    </row>
    <row r="258" spans="3:12" x14ac:dyDescent="0.2">
      <c r="C258">
        <v>0</v>
      </c>
      <c r="D258">
        <v>0</v>
      </c>
      <c r="E258">
        <v>1</v>
      </c>
      <c r="F258">
        <v>1</v>
      </c>
      <c r="G258">
        <v>1</v>
      </c>
      <c r="H258">
        <v>1</v>
      </c>
      <c r="I258">
        <v>1</v>
      </c>
      <c r="J258">
        <v>1</v>
      </c>
      <c r="K258">
        <v>0</v>
      </c>
      <c r="L258">
        <v>1</v>
      </c>
    </row>
    <row r="259" spans="3:12" x14ac:dyDescent="0.2">
      <c r="C259">
        <v>0</v>
      </c>
      <c r="D259">
        <v>0</v>
      </c>
      <c r="E259">
        <v>1</v>
      </c>
      <c r="F259">
        <v>1</v>
      </c>
      <c r="G259">
        <v>1</v>
      </c>
      <c r="H259">
        <v>1</v>
      </c>
      <c r="I259">
        <v>1</v>
      </c>
      <c r="J259">
        <v>1</v>
      </c>
      <c r="K259">
        <v>1</v>
      </c>
      <c r="L259">
        <v>0</v>
      </c>
    </row>
    <row r="260" spans="3:12" x14ac:dyDescent="0.2">
      <c r="C260">
        <v>0</v>
      </c>
      <c r="D260">
        <v>0</v>
      </c>
      <c r="E260">
        <v>1</v>
      </c>
      <c r="F260">
        <v>1</v>
      </c>
      <c r="G260">
        <v>1</v>
      </c>
      <c r="H260">
        <v>1</v>
      </c>
      <c r="I260">
        <v>1</v>
      </c>
      <c r="J260">
        <v>1</v>
      </c>
      <c r="K260">
        <v>1</v>
      </c>
      <c r="L260">
        <v>1</v>
      </c>
    </row>
    <row r="261" spans="3:12" x14ac:dyDescent="0.2">
      <c r="C261">
        <v>0</v>
      </c>
      <c r="D261">
        <v>1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</row>
    <row r="262" spans="3:12" x14ac:dyDescent="0.2">
      <c r="C262">
        <v>0</v>
      </c>
      <c r="D262">
        <v>1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1</v>
      </c>
    </row>
    <row r="263" spans="3:12" x14ac:dyDescent="0.2">
      <c r="C263">
        <v>0</v>
      </c>
      <c r="D263">
        <v>1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1</v>
      </c>
      <c r="L263">
        <v>0</v>
      </c>
    </row>
    <row r="264" spans="3:12" x14ac:dyDescent="0.2">
      <c r="C264">
        <v>0</v>
      </c>
      <c r="D264">
        <v>1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1</v>
      </c>
      <c r="L264">
        <v>1</v>
      </c>
    </row>
    <row r="265" spans="3:12" x14ac:dyDescent="0.2">
      <c r="C265">
        <v>0</v>
      </c>
      <c r="D265">
        <v>1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1</v>
      </c>
      <c r="K265">
        <v>0</v>
      </c>
      <c r="L265">
        <v>0</v>
      </c>
    </row>
    <row r="266" spans="3:12" x14ac:dyDescent="0.2">
      <c r="C266">
        <v>0</v>
      </c>
      <c r="D266">
        <v>1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1</v>
      </c>
      <c r="K266">
        <v>0</v>
      </c>
      <c r="L266">
        <v>1</v>
      </c>
    </row>
    <row r="267" spans="3:12" x14ac:dyDescent="0.2">
      <c r="C267">
        <v>0</v>
      </c>
      <c r="D267">
        <v>1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1</v>
      </c>
      <c r="K267">
        <v>1</v>
      </c>
      <c r="L267">
        <v>0</v>
      </c>
    </row>
    <row r="268" spans="3:12" x14ac:dyDescent="0.2">
      <c r="C268">
        <v>0</v>
      </c>
      <c r="D268">
        <v>1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1</v>
      </c>
      <c r="K268">
        <v>1</v>
      </c>
      <c r="L268">
        <v>1</v>
      </c>
    </row>
    <row r="269" spans="3:12" x14ac:dyDescent="0.2">
      <c r="C269">
        <v>0</v>
      </c>
      <c r="D269">
        <v>1</v>
      </c>
      <c r="E269">
        <v>0</v>
      </c>
      <c r="F269">
        <v>0</v>
      </c>
      <c r="G269">
        <v>0</v>
      </c>
      <c r="H269">
        <v>0</v>
      </c>
      <c r="I269">
        <v>1</v>
      </c>
      <c r="J269">
        <v>0</v>
      </c>
      <c r="K269">
        <v>0</v>
      </c>
      <c r="L269">
        <v>0</v>
      </c>
    </row>
    <row r="270" spans="3:12" x14ac:dyDescent="0.2">
      <c r="C270">
        <v>0</v>
      </c>
      <c r="D270">
        <v>1</v>
      </c>
      <c r="E270">
        <v>0</v>
      </c>
      <c r="F270">
        <v>0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1</v>
      </c>
    </row>
    <row r="271" spans="3:12" x14ac:dyDescent="0.2">
      <c r="C271">
        <v>0</v>
      </c>
      <c r="D271">
        <v>1</v>
      </c>
      <c r="E271">
        <v>0</v>
      </c>
      <c r="F271">
        <v>0</v>
      </c>
      <c r="G271">
        <v>0</v>
      </c>
      <c r="H271">
        <v>0</v>
      </c>
      <c r="I271">
        <v>1</v>
      </c>
      <c r="J271">
        <v>0</v>
      </c>
      <c r="K271">
        <v>1</v>
      </c>
      <c r="L271">
        <v>0</v>
      </c>
    </row>
    <row r="272" spans="3:12" x14ac:dyDescent="0.2">
      <c r="C272">
        <v>0</v>
      </c>
      <c r="D272">
        <v>1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1</v>
      </c>
      <c r="L272">
        <v>1</v>
      </c>
    </row>
    <row r="273" spans="3:12" x14ac:dyDescent="0.2">
      <c r="C273">
        <v>0</v>
      </c>
      <c r="D273">
        <v>1</v>
      </c>
      <c r="E273">
        <v>0</v>
      </c>
      <c r="F273">
        <v>0</v>
      </c>
      <c r="G273">
        <v>0</v>
      </c>
      <c r="H273">
        <v>0</v>
      </c>
      <c r="I273">
        <v>1</v>
      </c>
      <c r="J273">
        <v>1</v>
      </c>
      <c r="K273">
        <v>0</v>
      </c>
      <c r="L273">
        <v>0</v>
      </c>
    </row>
    <row r="274" spans="3:12" x14ac:dyDescent="0.2">
      <c r="C274">
        <v>0</v>
      </c>
      <c r="D274">
        <v>1</v>
      </c>
      <c r="E274">
        <v>0</v>
      </c>
      <c r="F274">
        <v>0</v>
      </c>
      <c r="G274">
        <v>0</v>
      </c>
      <c r="H274">
        <v>0</v>
      </c>
      <c r="I274">
        <v>1</v>
      </c>
      <c r="J274">
        <v>1</v>
      </c>
      <c r="K274">
        <v>0</v>
      </c>
      <c r="L274">
        <v>1</v>
      </c>
    </row>
    <row r="275" spans="3:12" x14ac:dyDescent="0.2">
      <c r="C275">
        <v>0</v>
      </c>
      <c r="D275">
        <v>1</v>
      </c>
      <c r="E275">
        <v>0</v>
      </c>
      <c r="F275">
        <v>0</v>
      </c>
      <c r="G275">
        <v>0</v>
      </c>
      <c r="H275">
        <v>0</v>
      </c>
      <c r="I275">
        <v>1</v>
      </c>
      <c r="J275">
        <v>1</v>
      </c>
      <c r="K275">
        <v>1</v>
      </c>
      <c r="L275">
        <v>0</v>
      </c>
    </row>
    <row r="276" spans="3:12" x14ac:dyDescent="0.2">
      <c r="C276">
        <v>0</v>
      </c>
      <c r="D276">
        <v>1</v>
      </c>
      <c r="E276">
        <v>0</v>
      </c>
      <c r="F276">
        <v>0</v>
      </c>
      <c r="G276">
        <v>0</v>
      </c>
      <c r="H276">
        <v>0</v>
      </c>
      <c r="I276">
        <v>1</v>
      </c>
      <c r="J276">
        <v>1</v>
      </c>
      <c r="K276">
        <v>1</v>
      </c>
      <c r="L276">
        <v>1</v>
      </c>
    </row>
    <row r="277" spans="3:12" x14ac:dyDescent="0.2">
      <c r="C277">
        <v>0</v>
      </c>
      <c r="D277">
        <v>1</v>
      </c>
      <c r="E277">
        <v>0</v>
      </c>
      <c r="F277">
        <v>0</v>
      </c>
      <c r="G277">
        <v>0</v>
      </c>
      <c r="H277">
        <v>1</v>
      </c>
      <c r="I277">
        <v>0</v>
      </c>
      <c r="J277">
        <v>0</v>
      </c>
      <c r="K277">
        <v>0</v>
      </c>
      <c r="L277">
        <v>0</v>
      </c>
    </row>
    <row r="278" spans="3:12" x14ac:dyDescent="0.2">
      <c r="C278">
        <v>0</v>
      </c>
      <c r="D278">
        <v>1</v>
      </c>
      <c r="E278">
        <v>0</v>
      </c>
      <c r="F278">
        <v>0</v>
      </c>
      <c r="G278">
        <v>0</v>
      </c>
      <c r="H278">
        <v>1</v>
      </c>
      <c r="I278">
        <v>0</v>
      </c>
      <c r="J278">
        <v>0</v>
      </c>
      <c r="K278">
        <v>0</v>
      </c>
      <c r="L278">
        <v>1</v>
      </c>
    </row>
    <row r="279" spans="3:12" x14ac:dyDescent="0.2">
      <c r="C279">
        <v>0</v>
      </c>
      <c r="D279">
        <v>1</v>
      </c>
      <c r="E279">
        <v>0</v>
      </c>
      <c r="F279">
        <v>0</v>
      </c>
      <c r="G279">
        <v>0</v>
      </c>
      <c r="H279">
        <v>1</v>
      </c>
      <c r="I279">
        <v>0</v>
      </c>
      <c r="J279">
        <v>0</v>
      </c>
      <c r="K279">
        <v>1</v>
      </c>
      <c r="L279">
        <v>0</v>
      </c>
    </row>
    <row r="280" spans="3:12" x14ac:dyDescent="0.2">
      <c r="C280">
        <v>0</v>
      </c>
      <c r="D280">
        <v>1</v>
      </c>
      <c r="E280">
        <v>0</v>
      </c>
      <c r="F280">
        <v>0</v>
      </c>
      <c r="G280">
        <v>0</v>
      </c>
      <c r="H280">
        <v>1</v>
      </c>
      <c r="I280">
        <v>0</v>
      </c>
      <c r="J280">
        <v>0</v>
      </c>
      <c r="K280">
        <v>1</v>
      </c>
      <c r="L280">
        <v>1</v>
      </c>
    </row>
    <row r="281" spans="3:12" x14ac:dyDescent="0.2">
      <c r="C281">
        <v>0</v>
      </c>
      <c r="D281">
        <v>1</v>
      </c>
      <c r="E281">
        <v>0</v>
      </c>
      <c r="F281">
        <v>0</v>
      </c>
      <c r="G281">
        <v>0</v>
      </c>
      <c r="H281">
        <v>1</v>
      </c>
      <c r="I281">
        <v>0</v>
      </c>
      <c r="J281">
        <v>1</v>
      </c>
      <c r="K281">
        <v>0</v>
      </c>
      <c r="L281">
        <v>0</v>
      </c>
    </row>
    <row r="282" spans="3:12" x14ac:dyDescent="0.2">
      <c r="C282">
        <v>0</v>
      </c>
      <c r="D282">
        <v>1</v>
      </c>
      <c r="E282">
        <v>0</v>
      </c>
      <c r="F282">
        <v>0</v>
      </c>
      <c r="G282">
        <v>0</v>
      </c>
      <c r="H282">
        <v>1</v>
      </c>
      <c r="I282">
        <v>0</v>
      </c>
      <c r="J282">
        <v>1</v>
      </c>
      <c r="K282">
        <v>0</v>
      </c>
      <c r="L282">
        <v>1</v>
      </c>
    </row>
    <row r="283" spans="3:12" x14ac:dyDescent="0.2">
      <c r="C283">
        <v>0</v>
      </c>
      <c r="D283">
        <v>1</v>
      </c>
      <c r="E283">
        <v>0</v>
      </c>
      <c r="F283">
        <v>0</v>
      </c>
      <c r="G283">
        <v>0</v>
      </c>
      <c r="H283">
        <v>1</v>
      </c>
      <c r="I283">
        <v>0</v>
      </c>
      <c r="J283">
        <v>1</v>
      </c>
      <c r="K283">
        <v>1</v>
      </c>
      <c r="L283">
        <v>0</v>
      </c>
    </row>
    <row r="284" spans="3:12" x14ac:dyDescent="0.2">
      <c r="C284">
        <v>0</v>
      </c>
      <c r="D284">
        <v>1</v>
      </c>
      <c r="E284">
        <v>0</v>
      </c>
      <c r="F284">
        <v>0</v>
      </c>
      <c r="G284">
        <v>0</v>
      </c>
      <c r="H284">
        <v>1</v>
      </c>
      <c r="I284">
        <v>0</v>
      </c>
      <c r="J284">
        <v>1</v>
      </c>
      <c r="K284">
        <v>1</v>
      </c>
      <c r="L284">
        <v>1</v>
      </c>
    </row>
    <row r="285" spans="3:12" x14ac:dyDescent="0.2">
      <c r="C285">
        <v>0</v>
      </c>
      <c r="D285">
        <v>1</v>
      </c>
      <c r="E285">
        <v>0</v>
      </c>
      <c r="F285">
        <v>0</v>
      </c>
      <c r="G285">
        <v>0</v>
      </c>
      <c r="H285">
        <v>1</v>
      </c>
      <c r="I285">
        <v>1</v>
      </c>
      <c r="J285">
        <v>0</v>
      </c>
      <c r="K285">
        <v>0</v>
      </c>
      <c r="L285">
        <v>0</v>
      </c>
    </row>
    <row r="286" spans="3:12" x14ac:dyDescent="0.2">
      <c r="C286">
        <v>0</v>
      </c>
      <c r="D286">
        <v>1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1</v>
      </c>
    </row>
    <row r="287" spans="3:12" x14ac:dyDescent="0.2">
      <c r="C287">
        <v>0</v>
      </c>
      <c r="D287">
        <v>1</v>
      </c>
      <c r="E287">
        <v>0</v>
      </c>
      <c r="F287">
        <v>0</v>
      </c>
      <c r="G287">
        <v>0</v>
      </c>
      <c r="H287">
        <v>1</v>
      </c>
      <c r="I287">
        <v>1</v>
      </c>
      <c r="J287">
        <v>0</v>
      </c>
      <c r="K287">
        <v>1</v>
      </c>
      <c r="L287">
        <v>0</v>
      </c>
    </row>
    <row r="288" spans="3:12" x14ac:dyDescent="0.2">
      <c r="C288">
        <v>0</v>
      </c>
      <c r="D288">
        <v>1</v>
      </c>
      <c r="E288">
        <v>0</v>
      </c>
      <c r="F288">
        <v>0</v>
      </c>
      <c r="G288">
        <v>0</v>
      </c>
      <c r="H288">
        <v>1</v>
      </c>
      <c r="I288">
        <v>1</v>
      </c>
      <c r="J288">
        <v>0</v>
      </c>
      <c r="K288">
        <v>1</v>
      </c>
      <c r="L288">
        <v>1</v>
      </c>
    </row>
    <row r="289" spans="3:12" x14ac:dyDescent="0.2">
      <c r="C289">
        <v>0</v>
      </c>
      <c r="D289">
        <v>1</v>
      </c>
      <c r="E289">
        <v>0</v>
      </c>
      <c r="F289">
        <v>0</v>
      </c>
      <c r="G289">
        <v>0</v>
      </c>
      <c r="H289">
        <v>1</v>
      </c>
      <c r="I289">
        <v>1</v>
      </c>
      <c r="J289">
        <v>1</v>
      </c>
      <c r="K289">
        <v>0</v>
      </c>
      <c r="L289">
        <v>0</v>
      </c>
    </row>
    <row r="290" spans="3:12" x14ac:dyDescent="0.2">
      <c r="C290">
        <v>0</v>
      </c>
      <c r="D290">
        <v>1</v>
      </c>
      <c r="E290">
        <v>0</v>
      </c>
      <c r="F290">
        <v>0</v>
      </c>
      <c r="G290">
        <v>0</v>
      </c>
      <c r="H290">
        <v>1</v>
      </c>
      <c r="I290">
        <v>1</v>
      </c>
      <c r="J290">
        <v>1</v>
      </c>
      <c r="K290">
        <v>0</v>
      </c>
      <c r="L290">
        <v>1</v>
      </c>
    </row>
    <row r="291" spans="3:12" x14ac:dyDescent="0.2">
      <c r="C291">
        <v>0</v>
      </c>
      <c r="D291">
        <v>1</v>
      </c>
      <c r="E291">
        <v>0</v>
      </c>
      <c r="F291">
        <v>0</v>
      </c>
      <c r="G291">
        <v>0</v>
      </c>
      <c r="H291">
        <v>1</v>
      </c>
      <c r="I291">
        <v>1</v>
      </c>
      <c r="J291">
        <v>1</v>
      </c>
      <c r="K291">
        <v>1</v>
      </c>
      <c r="L291">
        <v>0</v>
      </c>
    </row>
    <row r="292" spans="3:12" x14ac:dyDescent="0.2">
      <c r="C292">
        <v>0</v>
      </c>
      <c r="D292">
        <v>1</v>
      </c>
      <c r="E292">
        <v>0</v>
      </c>
      <c r="F292">
        <v>0</v>
      </c>
      <c r="G292">
        <v>0</v>
      </c>
      <c r="H292">
        <v>1</v>
      </c>
      <c r="I292">
        <v>1</v>
      </c>
      <c r="J292">
        <v>1</v>
      </c>
      <c r="K292">
        <v>1</v>
      </c>
      <c r="L292">
        <v>1</v>
      </c>
    </row>
    <row r="293" spans="3:12" x14ac:dyDescent="0.2">
      <c r="C293">
        <v>0</v>
      </c>
      <c r="D293">
        <v>1</v>
      </c>
      <c r="E293">
        <v>0</v>
      </c>
      <c r="F293">
        <v>0</v>
      </c>
      <c r="G293">
        <v>1</v>
      </c>
      <c r="H293">
        <v>0</v>
      </c>
      <c r="I293">
        <v>0</v>
      </c>
      <c r="J293">
        <v>0</v>
      </c>
      <c r="K293">
        <v>0</v>
      </c>
      <c r="L293">
        <v>0</v>
      </c>
    </row>
    <row r="294" spans="3:12" x14ac:dyDescent="0.2">
      <c r="C294">
        <v>0</v>
      </c>
      <c r="D294">
        <v>1</v>
      </c>
      <c r="E294">
        <v>0</v>
      </c>
      <c r="F294">
        <v>0</v>
      </c>
      <c r="G294">
        <v>1</v>
      </c>
      <c r="H294">
        <v>0</v>
      </c>
      <c r="I294">
        <v>0</v>
      </c>
      <c r="J294">
        <v>0</v>
      </c>
      <c r="K294">
        <v>0</v>
      </c>
      <c r="L294">
        <v>1</v>
      </c>
    </row>
    <row r="295" spans="3:12" x14ac:dyDescent="0.2">
      <c r="C295">
        <v>0</v>
      </c>
      <c r="D295">
        <v>1</v>
      </c>
      <c r="E295">
        <v>0</v>
      </c>
      <c r="F295">
        <v>0</v>
      </c>
      <c r="G295">
        <v>1</v>
      </c>
      <c r="H295">
        <v>0</v>
      </c>
      <c r="I295">
        <v>0</v>
      </c>
      <c r="J295">
        <v>0</v>
      </c>
      <c r="K295">
        <v>1</v>
      </c>
      <c r="L295">
        <v>0</v>
      </c>
    </row>
    <row r="296" spans="3:12" x14ac:dyDescent="0.2">
      <c r="C296">
        <v>0</v>
      </c>
      <c r="D296">
        <v>1</v>
      </c>
      <c r="E296">
        <v>0</v>
      </c>
      <c r="F296">
        <v>0</v>
      </c>
      <c r="G296">
        <v>1</v>
      </c>
      <c r="H296">
        <v>0</v>
      </c>
      <c r="I296">
        <v>0</v>
      </c>
      <c r="J296">
        <v>0</v>
      </c>
      <c r="K296">
        <v>1</v>
      </c>
      <c r="L296">
        <v>1</v>
      </c>
    </row>
    <row r="297" spans="3:12" x14ac:dyDescent="0.2">
      <c r="C297">
        <v>0</v>
      </c>
      <c r="D297">
        <v>1</v>
      </c>
      <c r="E297">
        <v>0</v>
      </c>
      <c r="F297">
        <v>0</v>
      </c>
      <c r="G297">
        <v>1</v>
      </c>
      <c r="H297">
        <v>0</v>
      </c>
      <c r="I297">
        <v>0</v>
      </c>
      <c r="J297">
        <v>1</v>
      </c>
      <c r="K297">
        <v>0</v>
      </c>
      <c r="L297">
        <v>0</v>
      </c>
    </row>
    <row r="298" spans="3:12" x14ac:dyDescent="0.2">
      <c r="C298">
        <v>0</v>
      </c>
      <c r="D298">
        <v>1</v>
      </c>
      <c r="E298">
        <v>0</v>
      </c>
      <c r="F298">
        <v>0</v>
      </c>
      <c r="G298">
        <v>1</v>
      </c>
      <c r="H298">
        <v>0</v>
      </c>
      <c r="I298">
        <v>0</v>
      </c>
      <c r="J298">
        <v>1</v>
      </c>
      <c r="K298">
        <v>0</v>
      </c>
      <c r="L298">
        <v>1</v>
      </c>
    </row>
    <row r="299" spans="3:12" x14ac:dyDescent="0.2">
      <c r="C299">
        <v>0</v>
      </c>
      <c r="D299">
        <v>1</v>
      </c>
      <c r="E299">
        <v>0</v>
      </c>
      <c r="F299">
        <v>0</v>
      </c>
      <c r="G299">
        <v>1</v>
      </c>
      <c r="H299">
        <v>0</v>
      </c>
      <c r="I299">
        <v>0</v>
      </c>
      <c r="J299">
        <v>1</v>
      </c>
      <c r="K299">
        <v>1</v>
      </c>
      <c r="L299">
        <v>0</v>
      </c>
    </row>
    <row r="300" spans="3:12" x14ac:dyDescent="0.2">
      <c r="C300">
        <v>0</v>
      </c>
      <c r="D300">
        <v>1</v>
      </c>
      <c r="E300">
        <v>0</v>
      </c>
      <c r="F300">
        <v>0</v>
      </c>
      <c r="G300">
        <v>1</v>
      </c>
      <c r="H300">
        <v>0</v>
      </c>
      <c r="I300">
        <v>0</v>
      </c>
      <c r="J300">
        <v>1</v>
      </c>
      <c r="K300">
        <v>1</v>
      </c>
      <c r="L300">
        <v>1</v>
      </c>
    </row>
    <row r="301" spans="3:12" x14ac:dyDescent="0.2">
      <c r="C301">
        <v>0</v>
      </c>
      <c r="D301">
        <v>1</v>
      </c>
      <c r="E301">
        <v>0</v>
      </c>
      <c r="F301">
        <v>0</v>
      </c>
      <c r="G301">
        <v>1</v>
      </c>
      <c r="H301">
        <v>0</v>
      </c>
      <c r="I301">
        <v>1</v>
      </c>
      <c r="J301">
        <v>0</v>
      </c>
      <c r="K301">
        <v>0</v>
      </c>
      <c r="L301">
        <v>0</v>
      </c>
    </row>
    <row r="302" spans="3:12" x14ac:dyDescent="0.2">
      <c r="C302">
        <v>0</v>
      </c>
      <c r="D302">
        <v>1</v>
      </c>
      <c r="E302">
        <v>0</v>
      </c>
      <c r="F302">
        <v>0</v>
      </c>
      <c r="G302">
        <v>1</v>
      </c>
      <c r="H302">
        <v>0</v>
      </c>
      <c r="I302">
        <v>1</v>
      </c>
      <c r="J302">
        <v>0</v>
      </c>
      <c r="K302">
        <v>0</v>
      </c>
      <c r="L302">
        <v>1</v>
      </c>
    </row>
    <row r="303" spans="3:12" x14ac:dyDescent="0.2">
      <c r="C303">
        <v>0</v>
      </c>
      <c r="D303">
        <v>1</v>
      </c>
      <c r="E303">
        <v>0</v>
      </c>
      <c r="F303">
        <v>0</v>
      </c>
      <c r="G303">
        <v>1</v>
      </c>
      <c r="H303">
        <v>0</v>
      </c>
      <c r="I303">
        <v>1</v>
      </c>
      <c r="J303">
        <v>0</v>
      </c>
      <c r="K303">
        <v>1</v>
      </c>
      <c r="L303">
        <v>0</v>
      </c>
    </row>
    <row r="304" spans="3:12" x14ac:dyDescent="0.2">
      <c r="C304">
        <v>0</v>
      </c>
      <c r="D304">
        <v>1</v>
      </c>
      <c r="E304">
        <v>0</v>
      </c>
      <c r="F304">
        <v>0</v>
      </c>
      <c r="G304">
        <v>1</v>
      </c>
      <c r="H304">
        <v>0</v>
      </c>
      <c r="I304">
        <v>1</v>
      </c>
      <c r="J304">
        <v>0</v>
      </c>
      <c r="K304">
        <v>1</v>
      </c>
      <c r="L304">
        <v>1</v>
      </c>
    </row>
    <row r="305" spans="3:12" x14ac:dyDescent="0.2">
      <c r="C305">
        <v>0</v>
      </c>
      <c r="D305">
        <v>1</v>
      </c>
      <c r="E305">
        <v>0</v>
      </c>
      <c r="F305">
        <v>0</v>
      </c>
      <c r="G305">
        <v>1</v>
      </c>
      <c r="H305">
        <v>0</v>
      </c>
      <c r="I305">
        <v>1</v>
      </c>
      <c r="J305">
        <v>1</v>
      </c>
      <c r="K305">
        <v>0</v>
      </c>
      <c r="L305">
        <v>0</v>
      </c>
    </row>
    <row r="306" spans="3:12" x14ac:dyDescent="0.2">
      <c r="C306">
        <v>0</v>
      </c>
      <c r="D306">
        <v>1</v>
      </c>
      <c r="E306">
        <v>0</v>
      </c>
      <c r="F306">
        <v>0</v>
      </c>
      <c r="G306">
        <v>1</v>
      </c>
      <c r="H306">
        <v>0</v>
      </c>
      <c r="I306">
        <v>1</v>
      </c>
      <c r="J306">
        <v>1</v>
      </c>
      <c r="K306">
        <v>0</v>
      </c>
      <c r="L306">
        <v>1</v>
      </c>
    </row>
    <row r="307" spans="3:12" x14ac:dyDescent="0.2">
      <c r="C307">
        <v>0</v>
      </c>
      <c r="D307">
        <v>1</v>
      </c>
      <c r="E307">
        <v>0</v>
      </c>
      <c r="F307">
        <v>0</v>
      </c>
      <c r="G307">
        <v>1</v>
      </c>
      <c r="H307">
        <v>0</v>
      </c>
      <c r="I307">
        <v>1</v>
      </c>
      <c r="J307">
        <v>1</v>
      </c>
      <c r="K307">
        <v>1</v>
      </c>
      <c r="L307">
        <v>0</v>
      </c>
    </row>
    <row r="308" spans="3:12" x14ac:dyDescent="0.2">
      <c r="C308">
        <v>0</v>
      </c>
      <c r="D308">
        <v>1</v>
      </c>
      <c r="E308">
        <v>0</v>
      </c>
      <c r="F308">
        <v>0</v>
      </c>
      <c r="G308">
        <v>1</v>
      </c>
      <c r="H308">
        <v>0</v>
      </c>
      <c r="I308">
        <v>1</v>
      </c>
      <c r="J308">
        <v>1</v>
      </c>
      <c r="K308">
        <v>1</v>
      </c>
      <c r="L308">
        <v>1</v>
      </c>
    </row>
    <row r="309" spans="3:12" x14ac:dyDescent="0.2">
      <c r="C309">
        <v>0</v>
      </c>
      <c r="D309">
        <v>1</v>
      </c>
      <c r="E309">
        <v>0</v>
      </c>
      <c r="F309">
        <v>0</v>
      </c>
      <c r="G309">
        <v>1</v>
      </c>
      <c r="H309">
        <v>1</v>
      </c>
      <c r="I309">
        <v>0</v>
      </c>
      <c r="J309">
        <v>0</v>
      </c>
      <c r="K309">
        <v>0</v>
      </c>
      <c r="L309">
        <v>0</v>
      </c>
    </row>
    <row r="310" spans="3:12" x14ac:dyDescent="0.2">
      <c r="C310">
        <v>0</v>
      </c>
      <c r="D310">
        <v>1</v>
      </c>
      <c r="E310">
        <v>0</v>
      </c>
      <c r="F310">
        <v>0</v>
      </c>
      <c r="G310">
        <v>1</v>
      </c>
      <c r="H310">
        <v>1</v>
      </c>
      <c r="I310">
        <v>0</v>
      </c>
      <c r="J310">
        <v>0</v>
      </c>
      <c r="K310">
        <v>0</v>
      </c>
      <c r="L310">
        <v>1</v>
      </c>
    </row>
    <row r="311" spans="3:12" x14ac:dyDescent="0.2">
      <c r="C311">
        <v>0</v>
      </c>
      <c r="D311">
        <v>1</v>
      </c>
      <c r="E311">
        <v>0</v>
      </c>
      <c r="F311">
        <v>0</v>
      </c>
      <c r="G311">
        <v>1</v>
      </c>
      <c r="H311">
        <v>1</v>
      </c>
      <c r="I311">
        <v>0</v>
      </c>
      <c r="J311">
        <v>0</v>
      </c>
      <c r="K311">
        <v>1</v>
      </c>
      <c r="L311">
        <v>0</v>
      </c>
    </row>
    <row r="312" spans="3:12" x14ac:dyDescent="0.2">
      <c r="C312">
        <v>0</v>
      </c>
      <c r="D312">
        <v>1</v>
      </c>
      <c r="E312">
        <v>0</v>
      </c>
      <c r="F312">
        <v>0</v>
      </c>
      <c r="G312">
        <v>1</v>
      </c>
      <c r="H312">
        <v>1</v>
      </c>
      <c r="I312">
        <v>0</v>
      </c>
      <c r="J312">
        <v>0</v>
      </c>
      <c r="K312">
        <v>1</v>
      </c>
      <c r="L312">
        <v>1</v>
      </c>
    </row>
    <row r="313" spans="3:12" x14ac:dyDescent="0.2">
      <c r="C313">
        <v>0</v>
      </c>
      <c r="D313">
        <v>1</v>
      </c>
      <c r="E313">
        <v>0</v>
      </c>
      <c r="F313">
        <v>0</v>
      </c>
      <c r="G313">
        <v>1</v>
      </c>
      <c r="H313">
        <v>1</v>
      </c>
      <c r="I313">
        <v>0</v>
      </c>
      <c r="J313">
        <v>1</v>
      </c>
      <c r="K313">
        <v>0</v>
      </c>
      <c r="L313">
        <v>0</v>
      </c>
    </row>
    <row r="314" spans="3:12" x14ac:dyDescent="0.2">
      <c r="C314">
        <v>0</v>
      </c>
      <c r="D314">
        <v>1</v>
      </c>
      <c r="E314">
        <v>0</v>
      </c>
      <c r="F314">
        <v>0</v>
      </c>
      <c r="G314">
        <v>1</v>
      </c>
      <c r="H314">
        <v>1</v>
      </c>
      <c r="I314">
        <v>0</v>
      </c>
      <c r="J314">
        <v>1</v>
      </c>
      <c r="K314">
        <v>0</v>
      </c>
      <c r="L314">
        <v>1</v>
      </c>
    </row>
    <row r="315" spans="3:12" x14ac:dyDescent="0.2">
      <c r="C315">
        <v>0</v>
      </c>
      <c r="D315">
        <v>1</v>
      </c>
      <c r="E315">
        <v>0</v>
      </c>
      <c r="F315">
        <v>0</v>
      </c>
      <c r="G315">
        <v>1</v>
      </c>
      <c r="H315">
        <v>1</v>
      </c>
      <c r="I315">
        <v>0</v>
      </c>
      <c r="J315">
        <v>1</v>
      </c>
      <c r="K315">
        <v>1</v>
      </c>
      <c r="L315">
        <v>0</v>
      </c>
    </row>
    <row r="316" spans="3:12" x14ac:dyDescent="0.2">
      <c r="C316">
        <v>0</v>
      </c>
      <c r="D316">
        <v>1</v>
      </c>
      <c r="E316">
        <v>0</v>
      </c>
      <c r="F316">
        <v>0</v>
      </c>
      <c r="G316">
        <v>1</v>
      </c>
      <c r="H316">
        <v>1</v>
      </c>
      <c r="I316">
        <v>0</v>
      </c>
      <c r="J316">
        <v>1</v>
      </c>
      <c r="K316">
        <v>1</v>
      </c>
      <c r="L316">
        <v>1</v>
      </c>
    </row>
    <row r="317" spans="3:12" x14ac:dyDescent="0.2">
      <c r="C317">
        <v>0</v>
      </c>
      <c r="D317">
        <v>1</v>
      </c>
      <c r="E317">
        <v>0</v>
      </c>
      <c r="F317">
        <v>0</v>
      </c>
      <c r="G317">
        <v>1</v>
      </c>
      <c r="H317">
        <v>1</v>
      </c>
      <c r="I317">
        <v>1</v>
      </c>
      <c r="J317">
        <v>0</v>
      </c>
      <c r="K317">
        <v>0</v>
      </c>
      <c r="L317">
        <v>0</v>
      </c>
    </row>
    <row r="318" spans="3:12" x14ac:dyDescent="0.2">
      <c r="C318">
        <v>0</v>
      </c>
      <c r="D318">
        <v>1</v>
      </c>
      <c r="E318">
        <v>0</v>
      </c>
      <c r="F318">
        <v>0</v>
      </c>
      <c r="G318">
        <v>1</v>
      </c>
      <c r="H318">
        <v>1</v>
      </c>
      <c r="I318">
        <v>1</v>
      </c>
      <c r="J318">
        <v>0</v>
      </c>
      <c r="K318">
        <v>0</v>
      </c>
      <c r="L318">
        <v>1</v>
      </c>
    </row>
    <row r="319" spans="3:12" x14ac:dyDescent="0.2">
      <c r="C319">
        <v>0</v>
      </c>
      <c r="D319">
        <v>1</v>
      </c>
      <c r="E319">
        <v>0</v>
      </c>
      <c r="F319">
        <v>0</v>
      </c>
      <c r="G319">
        <v>1</v>
      </c>
      <c r="H319">
        <v>1</v>
      </c>
      <c r="I319">
        <v>1</v>
      </c>
      <c r="J319">
        <v>0</v>
      </c>
      <c r="K319">
        <v>1</v>
      </c>
      <c r="L319">
        <v>0</v>
      </c>
    </row>
    <row r="320" spans="3:12" x14ac:dyDescent="0.2">
      <c r="C320">
        <v>0</v>
      </c>
      <c r="D320">
        <v>1</v>
      </c>
      <c r="E320">
        <v>0</v>
      </c>
      <c r="F320">
        <v>0</v>
      </c>
      <c r="G320">
        <v>1</v>
      </c>
      <c r="H320">
        <v>1</v>
      </c>
      <c r="I320">
        <v>1</v>
      </c>
      <c r="J320">
        <v>0</v>
      </c>
      <c r="K320">
        <v>1</v>
      </c>
      <c r="L320">
        <v>1</v>
      </c>
    </row>
    <row r="321" spans="3:12" x14ac:dyDescent="0.2">
      <c r="C321">
        <v>0</v>
      </c>
      <c r="D321">
        <v>1</v>
      </c>
      <c r="E321">
        <v>0</v>
      </c>
      <c r="F321">
        <v>0</v>
      </c>
      <c r="G321">
        <v>1</v>
      </c>
      <c r="H321">
        <v>1</v>
      </c>
      <c r="I321">
        <v>1</v>
      </c>
      <c r="J321">
        <v>1</v>
      </c>
      <c r="K321">
        <v>0</v>
      </c>
      <c r="L321">
        <v>0</v>
      </c>
    </row>
    <row r="322" spans="3:12" x14ac:dyDescent="0.2">
      <c r="C322">
        <v>0</v>
      </c>
      <c r="D322">
        <v>1</v>
      </c>
      <c r="E322">
        <v>0</v>
      </c>
      <c r="F322">
        <v>0</v>
      </c>
      <c r="G322">
        <v>1</v>
      </c>
      <c r="H322">
        <v>1</v>
      </c>
      <c r="I322">
        <v>1</v>
      </c>
      <c r="J322">
        <v>1</v>
      </c>
      <c r="K322">
        <v>0</v>
      </c>
      <c r="L322">
        <v>1</v>
      </c>
    </row>
    <row r="323" spans="3:12" x14ac:dyDescent="0.2">
      <c r="C323">
        <v>0</v>
      </c>
      <c r="D323">
        <v>1</v>
      </c>
      <c r="E323">
        <v>0</v>
      </c>
      <c r="F323">
        <v>0</v>
      </c>
      <c r="G323">
        <v>1</v>
      </c>
      <c r="H323">
        <v>1</v>
      </c>
      <c r="I323">
        <v>1</v>
      </c>
      <c r="J323">
        <v>1</v>
      </c>
      <c r="K323">
        <v>1</v>
      </c>
      <c r="L323">
        <v>0</v>
      </c>
    </row>
    <row r="324" spans="3:12" x14ac:dyDescent="0.2">
      <c r="C324">
        <v>0</v>
      </c>
      <c r="D324">
        <v>1</v>
      </c>
      <c r="E324">
        <v>0</v>
      </c>
      <c r="F324">
        <v>0</v>
      </c>
      <c r="G324">
        <v>1</v>
      </c>
      <c r="H324">
        <v>1</v>
      </c>
      <c r="I324">
        <v>1</v>
      </c>
      <c r="J324">
        <v>1</v>
      </c>
      <c r="K324">
        <v>1</v>
      </c>
      <c r="L324">
        <v>1</v>
      </c>
    </row>
    <row r="325" spans="3:12" x14ac:dyDescent="0.2">
      <c r="C325">
        <v>0</v>
      </c>
      <c r="D325">
        <v>1</v>
      </c>
      <c r="E325">
        <v>0</v>
      </c>
      <c r="F325">
        <v>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</row>
    <row r="326" spans="3:12" x14ac:dyDescent="0.2">
      <c r="C326">
        <v>0</v>
      </c>
      <c r="D326">
        <v>1</v>
      </c>
      <c r="E326">
        <v>0</v>
      </c>
      <c r="F326">
        <v>1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1</v>
      </c>
    </row>
    <row r="327" spans="3:12" x14ac:dyDescent="0.2">
      <c r="C327">
        <v>0</v>
      </c>
      <c r="D327">
        <v>1</v>
      </c>
      <c r="E327">
        <v>0</v>
      </c>
      <c r="F327">
        <v>1</v>
      </c>
      <c r="G327">
        <v>0</v>
      </c>
      <c r="H327">
        <v>0</v>
      </c>
      <c r="I327">
        <v>0</v>
      </c>
      <c r="J327">
        <v>0</v>
      </c>
      <c r="K327">
        <v>1</v>
      </c>
      <c r="L327">
        <v>0</v>
      </c>
    </row>
    <row r="328" spans="3:12" x14ac:dyDescent="0.2">
      <c r="C328">
        <v>0</v>
      </c>
      <c r="D328">
        <v>1</v>
      </c>
      <c r="E328">
        <v>0</v>
      </c>
      <c r="F328">
        <v>1</v>
      </c>
      <c r="G328">
        <v>0</v>
      </c>
      <c r="H328">
        <v>0</v>
      </c>
      <c r="I328">
        <v>0</v>
      </c>
      <c r="J328">
        <v>0</v>
      </c>
      <c r="K328">
        <v>1</v>
      </c>
      <c r="L328">
        <v>1</v>
      </c>
    </row>
    <row r="329" spans="3:12" x14ac:dyDescent="0.2">
      <c r="C329">
        <v>0</v>
      </c>
      <c r="D329">
        <v>1</v>
      </c>
      <c r="E329">
        <v>0</v>
      </c>
      <c r="F329">
        <v>1</v>
      </c>
      <c r="G329">
        <v>0</v>
      </c>
      <c r="H329">
        <v>0</v>
      </c>
      <c r="I329">
        <v>0</v>
      </c>
      <c r="J329">
        <v>1</v>
      </c>
      <c r="K329">
        <v>0</v>
      </c>
      <c r="L329">
        <v>0</v>
      </c>
    </row>
    <row r="330" spans="3:12" x14ac:dyDescent="0.2">
      <c r="C330">
        <v>0</v>
      </c>
      <c r="D330">
        <v>1</v>
      </c>
      <c r="E330">
        <v>0</v>
      </c>
      <c r="F330">
        <v>1</v>
      </c>
      <c r="G330">
        <v>0</v>
      </c>
      <c r="H330">
        <v>0</v>
      </c>
      <c r="I330">
        <v>0</v>
      </c>
      <c r="J330">
        <v>1</v>
      </c>
      <c r="K330">
        <v>0</v>
      </c>
      <c r="L330">
        <v>1</v>
      </c>
    </row>
    <row r="331" spans="3:12" x14ac:dyDescent="0.2">
      <c r="C331">
        <v>0</v>
      </c>
      <c r="D331">
        <v>1</v>
      </c>
      <c r="E331">
        <v>0</v>
      </c>
      <c r="F331">
        <v>1</v>
      </c>
      <c r="G331">
        <v>0</v>
      </c>
      <c r="H331">
        <v>0</v>
      </c>
      <c r="I331">
        <v>0</v>
      </c>
      <c r="J331">
        <v>1</v>
      </c>
      <c r="K331">
        <v>1</v>
      </c>
      <c r="L331">
        <v>0</v>
      </c>
    </row>
    <row r="332" spans="3:12" x14ac:dyDescent="0.2">
      <c r="C332">
        <v>0</v>
      </c>
      <c r="D332">
        <v>1</v>
      </c>
      <c r="E332">
        <v>0</v>
      </c>
      <c r="F332">
        <v>1</v>
      </c>
      <c r="G332">
        <v>0</v>
      </c>
      <c r="H332">
        <v>0</v>
      </c>
      <c r="I332">
        <v>0</v>
      </c>
      <c r="J332">
        <v>1</v>
      </c>
      <c r="K332">
        <v>1</v>
      </c>
      <c r="L332">
        <v>1</v>
      </c>
    </row>
    <row r="333" spans="3:12" x14ac:dyDescent="0.2">
      <c r="C333">
        <v>0</v>
      </c>
      <c r="D333">
        <v>1</v>
      </c>
      <c r="E333">
        <v>0</v>
      </c>
      <c r="F333">
        <v>1</v>
      </c>
      <c r="G333">
        <v>0</v>
      </c>
      <c r="H333">
        <v>0</v>
      </c>
      <c r="I333">
        <v>1</v>
      </c>
      <c r="J333">
        <v>0</v>
      </c>
      <c r="K333">
        <v>0</v>
      </c>
      <c r="L333">
        <v>0</v>
      </c>
    </row>
    <row r="334" spans="3:12" x14ac:dyDescent="0.2">
      <c r="C334">
        <v>0</v>
      </c>
      <c r="D334">
        <v>1</v>
      </c>
      <c r="E334">
        <v>0</v>
      </c>
      <c r="F334">
        <v>1</v>
      </c>
      <c r="G334">
        <v>0</v>
      </c>
      <c r="H334">
        <v>0</v>
      </c>
      <c r="I334">
        <v>1</v>
      </c>
      <c r="J334">
        <v>0</v>
      </c>
      <c r="K334">
        <v>0</v>
      </c>
      <c r="L334">
        <v>1</v>
      </c>
    </row>
    <row r="335" spans="3:12" x14ac:dyDescent="0.2">
      <c r="C335">
        <v>0</v>
      </c>
      <c r="D335">
        <v>1</v>
      </c>
      <c r="E335">
        <v>0</v>
      </c>
      <c r="F335">
        <v>1</v>
      </c>
      <c r="G335">
        <v>0</v>
      </c>
      <c r="H335">
        <v>0</v>
      </c>
      <c r="I335">
        <v>1</v>
      </c>
      <c r="J335">
        <v>0</v>
      </c>
      <c r="K335">
        <v>1</v>
      </c>
      <c r="L335">
        <v>0</v>
      </c>
    </row>
    <row r="336" spans="3:12" x14ac:dyDescent="0.2">
      <c r="C336">
        <v>0</v>
      </c>
      <c r="D336">
        <v>1</v>
      </c>
      <c r="E336">
        <v>0</v>
      </c>
      <c r="F336">
        <v>1</v>
      </c>
      <c r="G336">
        <v>0</v>
      </c>
      <c r="H336">
        <v>0</v>
      </c>
      <c r="I336">
        <v>1</v>
      </c>
      <c r="J336">
        <v>0</v>
      </c>
      <c r="K336">
        <v>1</v>
      </c>
      <c r="L336">
        <v>1</v>
      </c>
    </row>
    <row r="337" spans="3:12" x14ac:dyDescent="0.2">
      <c r="C337">
        <v>0</v>
      </c>
      <c r="D337">
        <v>1</v>
      </c>
      <c r="E337">
        <v>0</v>
      </c>
      <c r="F337">
        <v>1</v>
      </c>
      <c r="G337">
        <v>0</v>
      </c>
      <c r="H337">
        <v>0</v>
      </c>
      <c r="I337">
        <v>1</v>
      </c>
      <c r="J337">
        <v>1</v>
      </c>
      <c r="K337">
        <v>0</v>
      </c>
      <c r="L337">
        <v>0</v>
      </c>
    </row>
    <row r="338" spans="3:12" x14ac:dyDescent="0.2">
      <c r="C338">
        <v>0</v>
      </c>
      <c r="D338">
        <v>1</v>
      </c>
      <c r="E338">
        <v>0</v>
      </c>
      <c r="F338">
        <v>1</v>
      </c>
      <c r="G338">
        <v>0</v>
      </c>
      <c r="H338">
        <v>0</v>
      </c>
      <c r="I338">
        <v>1</v>
      </c>
      <c r="J338">
        <v>1</v>
      </c>
      <c r="K338">
        <v>0</v>
      </c>
      <c r="L338">
        <v>1</v>
      </c>
    </row>
    <row r="339" spans="3:12" x14ac:dyDescent="0.2">
      <c r="C339">
        <v>0</v>
      </c>
      <c r="D339">
        <v>1</v>
      </c>
      <c r="E339">
        <v>0</v>
      </c>
      <c r="F339">
        <v>1</v>
      </c>
      <c r="G339">
        <v>0</v>
      </c>
      <c r="H339">
        <v>0</v>
      </c>
      <c r="I339">
        <v>1</v>
      </c>
      <c r="J339">
        <v>1</v>
      </c>
      <c r="K339">
        <v>1</v>
      </c>
      <c r="L339">
        <v>0</v>
      </c>
    </row>
    <row r="340" spans="3:12" x14ac:dyDescent="0.2">
      <c r="C340">
        <v>0</v>
      </c>
      <c r="D340">
        <v>1</v>
      </c>
      <c r="E340">
        <v>0</v>
      </c>
      <c r="F340">
        <v>1</v>
      </c>
      <c r="G340">
        <v>0</v>
      </c>
      <c r="H340">
        <v>0</v>
      </c>
      <c r="I340">
        <v>1</v>
      </c>
      <c r="J340">
        <v>1</v>
      </c>
      <c r="K340">
        <v>1</v>
      </c>
      <c r="L340">
        <v>1</v>
      </c>
    </row>
    <row r="341" spans="3:12" x14ac:dyDescent="0.2">
      <c r="C341">
        <v>0</v>
      </c>
      <c r="D341">
        <v>1</v>
      </c>
      <c r="E341">
        <v>0</v>
      </c>
      <c r="F341">
        <v>1</v>
      </c>
      <c r="G341">
        <v>0</v>
      </c>
      <c r="H341">
        <v>1</v>
      </c>
      <c r="I341">
        <v>0</v>
      </c>
      <c r="J341">
        <v>0</v>
      </c>
      <c r="K341">
        <v>0</v>
      </c>
      <c r="L341">
        <v>0</v>
      </c>
    </row>
    <row r="342" spans="3:12" x14ac:dyDescent="0.2">
      <c r="C342">
        <v>0</v>
      </c>
      <c r="D342">
        <v>1</v>
      </c>
      <c r="E342">
        <v>0</v>
      </c>
      <c r="F342">
        <v>1</v>
      </c>
      <c r="G342">
        <v>0</v>
      </c>
      <c r="H342">
        <v>1</v>
      </c>
      <c r="I342">
        <v>0</v>
      </c>
      <c r="J342">
        <v>0</v>
      </c>
      <c r="K342">
        <v>0</v>
      </c>
      <c r="L342">
        <v>1</v>
      </c>
    </row>
    <row r="343" spans="3:12" x14ac:dyDescent="0.2">
      <c r="C343">
        <v>0</v>
      </c>
      <c r="D343">
        <v>1</v>
      </c>
      <c r="E343">
        <v>0</v>
      </c>
      <c r="F343">
        <v>1</v>
      </c>
      <c r="G343">
        <v>0</v>
      </c>
      <c r="H343">
        <v>1</v>
      </c>
      <c r="I343">
        <v>0</v>
      </c>
      <c r="J343">
        <v>0</v>
      </c>
      <c r="K343">
        <v>1</v>
      </c>
      <c r="L343">
        <v>0</v>
      </c>
    </row>
    <row r="344" spans="3:12" x14ac:dyDescent="0.2">
      <c r="C344">
        <v>0</v>
      </c>
      <c r="D344">
        <v>1</v>
      </c>
      <c r="E344">
        <v>0</v>
      </c>
      <c r="F344">
        <v>1</v>
      </c>
      <c r="G344">
        <v>0</v>
      </c>
      <c r="H344">
        <v>1</v>
      </c>
      <c r="I344">
        <v>0</v>
      </c>
      <c r="J344">
        <v>0</v>
      </c>
      <c r="K344">
        <v>1</v>
      </c>
      <c r="L344">
        <v>1</v>
      </c>
    </row>
    <row r="345" spans="3:12" x14ac:dyDescent="0.2">
      <c r="C345">
        <v>0</v>
      </c>
      <c r="D345">
        <v>1</v>
      </c>
      <c r="E345">
        <v>0</v>
      </c>
      <c r="F345">
        <v>1</v>
      </c>
      <c r="G345">
        <v>0</v>
      </c>
      <c r="H345">
        <v>1</v>
      </c>
      <c r="I345">
        <v>0</v>
      </c>
      <c r="J345">
        <v>1</v>
      </c>
      <c r="K345">
        <v>0</v>
      </c>
      <c r="L345">
        <v>0</v>
      </c>
    </row>
    <row r="346" spans="3:12" x14ac:dyDescent="0.2">
      <c r="C346">
        <v>0</v>
      </c>
      <c r="D346">
        <v>1</v>
      </c>
      <c r="E346">
        <v>0</v>
      </c>
      <c r="F346">
        <v>1</v>
      </c>
      <c r="G346">
        <v>0</v>
      </c>
      <c r="H346">
        <v>1</v>
      </c>
      <c r="I346">
        <v>0</v>
      </c>
      <c r="J346">
        <v>1</v>
      </c>
      <c r="K346">
        <v>0</v>
      </c>
      <c r="L346">
        <v>1</v>
      </c>
    </row>
    <row r="347" spans="3:12" x14ac:dyDescent="0.2">
      <c r="C347">
        <v>0</v>
      </c>
      <c r="D347">
        <v>1</v>
      </c>
      <c r="E347">
        <v>0</v>
      </c>
      <c r="F347">
        <v>1</v>
      </c>
      <c r="G347">
        <v>0</v>
      </c>
      <c r="H347">
        <v>1</v>
      </c>
      <c r="I347">
        <v>0</v>
      </c>
      <c r="J347">
        <v>1</v>
      </c>
      <c r="K347">
        <v>1</v>
      </c>
      <c r="L347">
        <v>0</v>
      </c>
    </row>
    <row r="348" spans="3:12" x14ac:dyDescent="0.2">
      <c r="C348">
        <v>0</v>
      </c>
      <c r="D348">
        <v>1</v>
      </c>
      <c r="E348">
        <v>0</v>
      </c>
      <c r="F348">
        <v>1</v>
      </c>
      <c r="G348">
        <v>0</v>
      </c>
      <c r="H348">
        <v>1</v>
      </c>
      <c r="I348">
        <v>0</v>
      </c>
      <c r="J348">
        <v>1</v>
      </c>
      <c r="K348">
        <v>1</v>
      </c>
      <c r="L348">
        <v>1</v>
      </c>
    </row>
    <row r="349" spans="3:12" x14ac:dyDescent="0.2">
      <c r="C349">
        <v>0</v>
      </c>
      <c r="D349">
        <v>1</v>
      </c>
      <c r="E349">
        <v>0</v>
      </c>
      <c r="F349">
        <v>1</v>
      </c>
      <c r="G349">
        <v>0</v>
      </c>
      <c r="H349">
        <v>1</v>
      </c>
      <c r="I349">
        <v>1</v>
      </c>
      <c r="J349">
        <v>0</v>
      </c>
      <c r="K349">
        <v>0</v>
      </c>
      <c r="L349">
        <v>0</v>
      </c>
    </row>
    <row r="350" spans="3:12" x14ac:dyDescent="0.2">
      <c r="C350">
        <v>0</v>
      </c>
      <c r="D350">
        <v>1</v>
      </c>
      <c r="E350">
        <v>0</v>
      </c>
      <c r="F350">
        <v>1</v>
      </c>
      <c r="G350">
        <v>0</v>
      </c>
      <c r="H350">
        <v>1</v>
      </c>
      <c r="I350">
        <v>1</v>
      </c>
      <c r="J350">
        <v>0</v>
      </c>
      <c r="K350">
        <v>0</v>
      </c>
      <c r="L350">
        <v>1</v>
      </c>
    </row>
    <row r="351" spans="3:12" x14ac:dyDescent="0.2">
      <c r="C351">
        <v>0</v>
      </c>
      <c r="D351">
        <v>1</v>
      </c>
      <c r="E351">
        <v>0</v>
      </c>
      <c r="F351">
        <v>1</v>
      </c>
      <c r="G351">
        <v>0</v>
      </c>
      <c r="H351">
        <v>1</v>
      </c>
      <c r="I351">
        <v>1</v>
      </c>
      <c r="J351">
        <v>0</v>
      </c>
      <c r="K351">
        <v>1</v>
      </c>
      <c r="L351">
        <v>0</v>
      </c>
    </row>
    <row r="352" spans="3:12" x14ac:dyDescent="0.2">
      <c r="C352">
        <v>0</v>
      </c>
      <c r="D352">
        <v>1</v>
      </c>
      <c r="E352">
        <v>0</v>
      </c>
      <c r="F352">
        <v>1</v>
      </c>
      <c r="G352">
        <v>0</v>
      </c>
      <c r="H352">
        <v>1</v>
      </c>
      <c r="I352">
        <v>1</v>
      </c>
      <c r="J352">
        <v>0</v>
      </c>
      <c r="K352">
        <v>1</v>
      </c>
      <c r="L352">
        <v>1</v>
      </c>
    </row>
    <row r="353" spans="3:12" x14ac:dyDescent="0.2">
      <c r="C353">
        <v>0</v>
      </c>
      <c r="D353">
        <v>1</v>
      </c>
      <c r="E353">
        <v>0</v>
      </c>
      <c r="F353">
        <v>1</v>
      </c>
      <c r="G353">
        <v>0</v>
      </c>
      <c r="H353">
        <v>1</v>
      </c>
      <c r="I353">
        <v>1</v>
      </c>
      <c r="J353">
        <v>1</v>
      </c>
      <c r="K353">
        <v>0</v>
      </c>
      <c r="L353">
        <v>0</v>
      </c>
    </row>
    <row r="354" spans="3:12" x14ac:dyDescent="0.2">
      <c r="C354">
        <v>0</v>
      </c>
      <c r="D354">
        <v>1</v>
      </c>
      <c r="E354">
        <v>0</v>
      </c>
      <c r="F354">
        <v>1</v>
      </c>
      <c r="G354">
        <v>0</v>
      </c>
      <c r="H354">
        <v>1</v>
      </c>
      <c r="I354">
        <v>1</v>
      </c>
      <c r="J354">
        <v>1</v>
      </c>
      <c r="K354">
        <v>0</v>
      </c>
      <c r="L354">
        <v>1</v>
      </c>
    </row>
    <row r="355" spans="3:12" x14ac:dyDescent="0.2">
      <c r="C355">
        <v>0</v>
      </c>
      <c r="D355">
        <v>1</v>
      </c>
      <c r="E355">
        <v>0</v>
      </c>
      <c r="F355">
        <v>1</v>
      </c>
      <c r="G355">
        <v>0</v>
      </c>
      <c r="H355">
        <v>1</v>
      </c>
      <c r="I355">
        <v>1</v>
      </c>
      <c r="J355">
        <v>1</v>
      </c>
      <c r="K355">
        <v>1</v>
      </c>
      <c r="L355">
        <v>0</v>
      </c>
    </row>
    <row r="356" spans="3:12" x14ac:dyDescent="0.2">
      <c r="C356">
        <v>0</v>
      </c>
      <c r="D356">
        <v>1</v>
      </c>
      <c r="E356">
        <v>0</v>
      </c>
      <c r="F356">
        <v>1</v>
      </c>
      <c r="G356">
        <v>0</v>
      </c>
      <c r="H356">
        <v>1</v>
      </c>
      <c r="I356">
        <v>1</v>
      </c>
      <c r="J356">
        <v>1</v>
      </c>
      <c r="K356">
        <v>1</v>
      </c>
      <c r="L356">
        <v>1</v>
      </c>
    </row>
    <row r="357" spans="3:12" x14ac:dyDescent="0.2">
      <c r="C357">
        <v>0</v>
      </c>
      <c r="D357">
        <v>1</v>
      </c>
      <c r="E357">
        <v>0</v>
      </c>
      <c r="F357">
        <v>1</v>
      </c>
      <c r="G357">
        <v>1</v>
      </c>
      <c r="H357">
        <v>0</v>
      </c>
      <c r="I357">
        <v>0</v>
      </c>
      <c r="J357">
        <v>0</v>
      </c>
      <c r="K357">
        <v>0</v>
      </c>
      <c r="L357">
        <v>0</v>
      </c>
    </row>
    <row r="358" spans="3:12" x14ac:dyDescent="0.2">
      <c r="C358">
        <v>0</v>
      </c>
      <c r="D358">
        <v>1</v>
      </c>
      <c r="E358">
        <v>0</v>
      </c>
      <c r="F358">
        <v>1</v>
      </c>
      <c r="G358">
        <v>1</v>
      </c>
      <c r="H358">
        <v>0</v>
      </c>
      <c r="I358">
        <v>0</v>
      </c>
      <c r="J358">
        <v>0</v>
      </c>
      <c r="K358">
        <v>0</v>
      </c>
      <c r="L358">
        <v>1</v>
      </c>
    </row>
    <row r="359" spans="3:12" x14ac:dyDescent="0.2">
      <c r="C359">
        <v>0</v>
      </c>
      <c r="D359">
        <v>1</v>
      </c>
      <c r="E359">
        <v>0</v>
      </c>
      <c r="F359">
        <v>1</v>
      </c>
      <c r="G359">
        <v>1</v>
      </c>
      <c r="H359">
        <v>0</v>
      </c>
      <c r="I359">
        <v>0</v>
      </c>
      <c r="J359">
        <v>0</v>
      </c>
      <c r="K359">
        <v>1</v>
      </c>
      <c r="L359">
        <v>0</v>
      </c>
    </row>
    <row r="360" spans="3:12" x14ac:dyDescent="0.2">
      <c r="C360">
        <v>0</v>
      </c>
      <c r="D360">
        <v>1</v>
      </c>
      <c r="E360">
        <v>0</v>
      </c>
      <c r="F360">
        <v>1</v>
      </c>
      <c r="G360">
        <v>1</v>
      </c>
      <c r="H360">
        <v>0</v>
      </c>
      <c r="I360">
        <v>0</v>
      </c>
      <c r="J360">
        <v>0</v>
      </c>
      <c r="K360">
        <v>1</v>
      </c>
      <c r="L360">
        <v>1</v>
      </c>
    </row>
    <row r="361" spans="3:12" x14ac:dyDescent="0.2">
      <c r="C361">
        <v>0</v>
      </c>
      <c r="D361">
        <v>1</v>
      </c>
      <c r="E361">
        <v>0</v>
      </c>
      <c r="F361">
        <v>1</v>
      </c>
      <c r="G361">
        <v>1</v>
      </c>
      <c r="H361">
        <v>0</v>
      </c>
      <c r="I361">
        <v>0</v>
      </c>
      <c r="J361">
        <v>1</v>
      </c>
      <c r="K361">
        <v>0</v>
      </c>
      <c r="L361">
        <v>0</v>
      </c>
    </row>
    <row r="362" spans="3:12" x14ac:dyDescent="0.2">
      <c r="C362">
        <v>0</v>
      </c>
      <c r="D362">
        <v>1</v>
      </c>
      <c r="E362">
        <v>0</v>
      </c>
      <c r="F362">
        <v>1</v>
      </c>
      <c r="G362">
        <v>1</v>
      </c>
      <c r="H362">
        <v>0</v>
      </c>
      <c r="I362">
        <v>0</v>
      </c>
      <c r="J362">
        <v>1</v>
      </c>
      <c r="K362">
        <v>0</v>
      </c>
      <c r="L362">
        <v>1</v>
      </c>
    </row>
    <row r="363" spans="3:12" x14ac:dyDescent="0.2">
      <c r="C363">
        <v>0</v>
      </c>
      <c r="D363">
        <v>1</v>
      </c>
      <c r="E363">
        <v>0</v>
      </c>
      <c r="F363">
        <v>1</v>
      </c>
      <c r="G363">
        <v>1</v>
      </c>
      <c r="H363">
        <v>0</v>
      </c>
      <c r="I363">
        <v>0</v>
      </c>
      <c r="J363">
        <v>1</v>
      </c>
      <c r="K363">
        <v>1</v>
      </c>
      <c r="L363">
        <v>0</v>
      </c>
    </row>
    <row r="364" spans="3:12" x14ac:dyDescent="0.2">
      <c r="C364">
        <v>0</v>
      </c>
      <c r="D364">
        <v>1</v>
      </c>
      <c r="E364">
        <v>0</v>
      </c>
      <c r="F364">
        <v>1</v>
      </c>
      <c r="G364">
        <v>1</v>
      </c>
      <c r="H364">
        <v>0</v>
      </c>
      <c r="I364">
        <v>0</v>
      </c>
      <c r="J364">
        <v>1</v>
      </c>
      <c r="K364">
        <v>1</v>
      </c>
      <c r="L364">
        <v>1</v>
      </c>
    </row>
    <row r="365" spans="3:12" x14ac:dyDescent="0.2">
      <c r="C365">
        <v>0</v>
      </c>
      <c r="D365">
        <v>1</v>
      </c>
      <c r="E365">
        <v>0</v>
      </c>
      <c r="F365">
        <v>1</v>
      </c>
      <c r="G365">
        <v>1</v>
      </c>
      <c r="H365">
        <v>0</v>
      </c>
      <c r="I365">
        <v>1</v>
      </c>
      <c r="J365">
        <v>0</v>
      </c>
      <c r="K365">
        <v>0</v>
      </c>
      <c r="L365">
        <v>0</v>
      </c>
    </row>
    <row r="366" spans="3:12" x14ac:dyDescent="0.2">
      <c r="C366">
        <v>0</v>
      </c>
      <c r="D366">
        <v>1</v>
      </c>
      <c r="E366">
        <v>0</v>
      </c>
      <c r="F366">
        <v>1</v>
      </c>
      <c r="G366">
        <v>1</v>
      </c>
      <c r="H366">
        <v>0</v>
      </c>
      <c r="I366">
        <v>1</v>
      </c>
      <c r="J366">
        <v>0</v>
      </c>
      <c r="K366">
        <v>0</v>
      </c>
      <c r="L366">
        <v>1</v>
      </c>
    </row>
    <row r="367" spans="3:12" x14ac:dyDescent="0.2">
      <c r="C367">
        <v>0</v>
      </c>
      <c r="D367">
        <v>1</v>
      </c>
      <c r="E367">
        <v>0</v>
      </c>
      <c r="F367">
        <v>1</v>
      </c>
      <c r="G367">
        <v>1</v>
      </c>
      <c r="H367">
        <v>0</v>
      </c>
      <c r="I367">
        <v>1</v>
      </c>
      <c r="J367">
        <v>0</v>
      </c>
      <c r="K367">
        <v>1</v>
      </c>
      <c r="L367">
        <v>0</v>
      </c>
    </row>
    <row r="368" spans="3:12" x14ac:dyDescent="0.2">
      <c r="C368">
        <v>0</v>
      </c>
      <c r="D368">
        <v>1</v>
      </c>
      <c r="E368">
        <v>0</v>
      </c>
      <c r="F368">
        <v>1</v>
      </c>
      <c r="G368">
        <v>1</v>
      </c>
      <c r="H368">
        <v>0</v>
      </c>
      <c r="I368">
        <v>1</v>
      </c>
      <c r="J368">
        <v>0</v>
      </c>
      <c r="K368">
        <v>1</v>
      </c>
      <c r="L368">
        <v>1</v>
      </c>
    </row>
    <row r="369" spans="3:12" x14ac:dyDescent="0.2">
      <c r="C369">
        <v>0</v>
      </c>
      <c r="D369">
        <v>1</v>
      </c>
      <c r="E369">
        <v>0</v>
      </c>
      <c r="F369">
        <v>1</v>
      </c>
      <c r="G369">
        <v>1</v>
      </c>
      <c r="H369">
        <v>0</v>
      </c>
      <c r="I369">
        <v>1</v>
      </c>
      <c r="J369">
        <v>1</v>
      </c>
      <c r="K369">
        <v>0</v>
      </c>
      <c r="L369">
        <v>0</v>
      </c>
    </row>
    <row r="370" spans="3:12" x14ac:dyDescent="0.2">
      <c r="C370">
        <v>0</v>
      </c>
      <c r="D370">
        <v>1</v>
      </c>
      <c r="E370">
        <v>0</v>
      </c>
      <c r="F370">
        <v>1</v>
      </c>
      <c r="G370">
        <v>1</v>
      </c>
      <c r="H370">
        <v>0</v>
      </c>
      <c r="I370">
        <v>1</v>
      </c>
      <c r="J370">
        <v>1</v>
      </c>
      <c r="K370">
        <v>0</v>
      </c>
      <c r="L370">
        <v>1</v>
      </c>
    </row>
    <row r="371" spans="3:12" x14ac:dyDescent="0.2">
      <c r="C371">
        <v>0</v>
      </c>
      <c r="D371">
        <v>1</v>
      </c>
      <c r="E371">
        <v>0</v>
      </c>
      <c r="F371">
        <v>1</v>
      </c>
      <c r="G371">
        <v>1</v>
      </c>
      <c r="H371">
        <v>0</v>
      </c>
      <c r="I371">
        <v>1</v>
      </c>
      <c r="J371">
        <v>1</v>
      </c>
      <c r="K371">
        <v>1</v>
      </c>
      <c r="L371">
        <v>0</v>
      </c>
    </row>
    <row r="372" spans="3:12" x14ac:dyDescent="0.2">
      <c r="C372">
        <v>0</v>
      </c>
      <c r="D372">
        <v>1</v>
      </c>
      <c r="E372">
        <v>0</v>
      </c>
      <c r="F372">
        <v>1</v>
      </c>
      <c r="G372">
        <v>1</v>
      </c>
      <c r="H372">
        <v>0</v>
      </c>
      <c r="I372">
        <v>1</v>
      </c>
      <c r="J372">
        <v>1</v>
      </c>
      <c r="K372">
        <v>1</v>
      </c>
      <c r="L372">
        <v>1</v>
      </c>
    </row>
    <row r="373" spans="3:12" x14ac:dyDescent="0.2">
      <c r="C373">
        <v>0</v>
      </c>
      <c r="D373">
        <v>1</v>
      </c>
      <c r="E373">
        <v>0</v>
      </c>
      <c r="F373">
        <v>1</v>
      </c>
      <c r="G373">
        <v>1</v>
      </c>
      <c r="H373">
        <v>1</v>
      </c>
      <c r="I373">
        <v>0</v>
      </c>
      <c r="J373">
        <v>0</v>
      </c>
      <c r="K373">
        <v>0</v>
      </c>
      <c r="L373">
        <v>0</v>
      </c>
    </row>
    <row r="374" spans="3:12" x14ac:dyDescent="0.2">
      <c r="C374">
        <v>0</v>
      </c>
      <c r="D374">
        <v>1</v>
      </c>
      <c r="E374">
        <v>0</v>
      </c>
      <c r="F374">
        <v>1</v>
      </c>
      <c r="G374">
        <v>1</v>
      </c>
      <c r="H374">
        <v>1</v>
      </c>
      <c r="I374">
        <v>0</v>
      </c>
      <c r="J374">
        <v>0</v>
      </c>
      <c r="K374">
        <v>0</v>
      </c>
      <c r="L374">
        <v>1</v>
      </c>
    </row>
    <row r="375" spans="3:12" x14ac:dyDescent="0.2">
      <c r="C375">
        <v>0</v>
      </c>
      <c r="D375">
        <v>1</v>
      </c>
      <c r="E375">
        <v>0</v>
      </c>
      <c r="F375">
        <v>1</v>
      </c>
      <c r="G375">
        <v>1</v>
      </c>
      <c r="H375">
        <v>1</v>
      </c>
      <c r="I375">
        <v>0</v>
      </c>
      <c r="J375">
        <v>0</v>
      </c>
      <c r="K375">
        <v>1</v>
      </c>
      <c r="L375">
        <v>0</v>
      </c>
    </row>
    <row r="376" spans="3:12" x14ac:dyDescent="0.2">
      <c r="C376">
        <v>0</v>
      </c>
      <c r="D376">
        <v>1</v>
      </c>
      <c r="E376">
        <v>0</v>
      </c>
      <c r="F376">
        <v>1</v>
      </c>
      <c r="G376">
        <v>1</v>
      </c>
      <c r="H376">
        <v>1</v>
      </c>
      <c r="I376">
        <v>0</v>
      </c>
      <c r="J376">
        <v>0</v>
      </c>
      <c r="K376">
        <v>1</v>
      </c>
      <c r="L376">
        <v>1</v>
      </c>
    </row>
    <row r="377" spans="3:12" x14ac:dyDescent="0.2">
      <c r="C377">
        <v>0</v>
      </c>
      <c r="D377">
        <v>1</v>
      </c>
      <c r="E377">
        <v>0</v>
      </c>
      <c r="F377">
        <v>1</v>
      </c>
      <c r="G377">
        <v>1</v>
      </c>
      <c r="H377">
        <v>1</v>
      </c>
      <c r="I377">
        <v>0</v>
      </c>
      <c r="J377">
        <v>1</v>
      </c>
      <c r="K377">
        <v>0</v>
      </c>
      <c r="L377">
        <v>0</v>
      </c>
    </row>
    <row r="378" spans="3:12" x14ac:dyDescent="0.2">
      <c r="C378">
        <v>0</v>
      </c>
      <c r="D378">
        <v>1</v>
      </c>
      <c r="E378">
        <v>0</v>
      </c>
      <c r="F378">
        <v>1</v>
      </c>
      <c r="G378">
        <v>1</v>
      </c>
      <c r="H378">
        <v>1</v>
      </c>
      <c r="I378">
        <v>0</v>
      </c>
      <c r="J378">
        <v>1</v>
      </c>
      <c r="K378">
        <v>0</v>
      </c>
      <c r="L378">
        <v>1</v>
      </c>
    </row>
    <row r="379" spans="3:12" x14ac:dyDescent="0.2">
      <c r="C379">
        <v>0</v>
      </c>
      <c r="D379">
        <v>1</v>
      </c>
      <c r="E379">
        <v>0</v>
      </c>
      <c r="F379">
        <v>1</v>
      </c>
      <c r="G379">
        <v>1</v>
      </c>
      <c r="H379">
        <v>1</v>
      </c>
      <c r="I379">
        <v>0</v>
      </c>
      <c r="J379">
        <v>1</v>
      </c>
      <c r="K379">
        <v>1</v>
      </c>
      <c r="L379">
        <v>0</v>
      </c>
    </row>
    <row r="380" spans="3:12" x14ac:dyDescent="0.2">
      <c r="C380">
        <v>0</v>
      </c>
      <c r="D380">
        <v>1</v>
      </c>
      <c r="E380">
        <v>0</v>
      </c>
      <c r="F380">
        <v>1</v>
      </c>
      <c r="G380">
        <v>1</v>
      </c>
      <c r="H380">
        <v>1</v>
      </c>
      <c r="I380">
        <v>0</v>
      </c>
      <c r="J380">
        <v>1</v>
      </c>
      <c r="K380">
        <v>1</v>
      </c>
      <c r="L380">
        <v>1</v>
      </c>
    </row>
    <row r="381" spans="3:12" x14ac:dyDescent="0.2">
      <c r="C381">
        <v>0</v>
      </c>
      <c r="D381">
        <v>1</v>
      </c>
      <c r="E381">
        <v>0</v>
      </c>
      <c r="F381">
        <v>1</v>
      </c>
      <c r="G381">
        <v>1</v>
      </c>
      <c r="H381">
        <v>1</v>
      </c>
      <c r="I381">
        <v>1</v>
      </c>
      <c r="J381">
        <v>0</v>
      </c>
      <c r="K381">
        <v>0</v>
      </c>
      <c r="L381">
        <v>0</v>
      </c>
    </row>
    <row r="382" spans="3:12" x14ac:dyDescent="0.2">
      <c r="C382">
        <v>0</v>
      </c>
      <c r="D382">
        <v>1</v>
      </c>
      <c r="E382">
        <v>0</v>
      </c>
      <c r="F382">
        <v>1</v>
      </c>
      <c r="G382">
        <v>1</v>
      </c>
      <c r="H382">
        <v>1</v>
      </c>
      <c r="I382">
        <v>1</v>
      </c>
      <c r="J382">
        <v>0</v>
      </c>
      <c r="K382">
        <v>0</v>
      </c>
      <c r="L382">
        <v>1</v>
      </c>
    </row>
    <row r="383" spans="3:12" x14ac:dyDescent="0.2">
      <c r="C383">
        <v>0</v>
      </c>
      <c r="D383">
        <v>1</v>
      </c>
      <c r="E383">
        <v>0</v>
      </c>
      <c r="F383">
        <v>1</v>
      </c>
      <c r="G383">
        <v>1</v>
      </c>
      <c r="H383">
        <v>1</v>
      </c>
      <c r="I383">
        <v>1</v>
      </c>
      <c r="J383">
        <v>0</v>
      </c>
      <c r="K383">
        <v>1</v>
      </c>
      <c r="L383">
        <v>0</v>
      </c>
    </row>
    <row r="384" spans="3:12" x14ac:dyDescent="0.2">
      <c r="C384">
        <v>0</v>
      </c>
      <c r="D384">
        <v>1</v>
      </c>
      <c r="E384">
        <v>0</v>
      </c>
      <c r="F384">
        <v>1</v>
      </c>
      <c r="G384">
        <v>1</v>
      </c>
      <c r="H384">
        <v>1</v>
      </c>
      <c r="I384">
        <v>1</v>
      </c>
      <c r="J384">
        <v>0</v>
      </c>
      <c r="K384">
        <v>1</v>
      </c>
      <c r="L384">
        <v>1</v>
      </c>
    </row>
    <row r="385" spans="3:12" x14ac:dyDescent="0.2">
      <c r="C385">
        <v>0</v>
      </c>
      <c r="D385">
        <v>1</v>
      </c>
      <c r="E385">
        <v>0</v>
      </c>
      <c r="F385">
        <v>1</v>
      </c>
      <c r="G385">
        <v>1</v>
      </c>
      <c r="H385">
        <v>1</v>
      </c>
      <c r="I385">
        <v>1</v>
      </c>
      <c r="J385">
        <v>1</v>
      </c>
      <c r="K385">
        <v>0</v>
      </c>
      <c r="L385">
        <v>0</v>
      </c>
    </row>
    <row r="386" spans="3:12" x14ac:dyDescent="0.2">
      <c r="C386">
        <v>0</v>
      </c>
      <c r="D386">
        <v>1</v>
      </c>
      <c r="E386">
        <v>0</v>
      </c>
      <c r="F386">
        <v>1</v>
      </c>
      <c r="G386">
        <v>1</v>
      </c>
      <c r="H386">
        <v>1</v>
      </c>
      <c r="I386">
        <v>1</v>
      </c>
      <c r="J386">
        <v>1</v>
      </c>
      <c r="K386">
        <v>0</v>
      </c>
      <c r="L386">
        <v>1</v>
      </c>
    </row>
    <row r="387" spans="3:12" x14ac:dyDescent="0.2">
      <c r="C387">
        <v>0</v>
      </c>
      <c r="D387">
        <v>1</v>
      </c>
      <c r="E387">
        <v>0</v>
      </c>
      <c r="F387">
        <v>1</v>
      </c>
      <c r="G387">
        <v>1</v>
      </c>
      <c r="H387">
        <v>1</v>
      </c>
      <c r="I387">
        <v>1</v>
      </c>
      <c r="J387">
        <v>1</v>
      </c>
      <c r="K387">
        <v>1</v>
      </c>
      <c r="L387">
        <v>0</v>
      </c>
    </row>
    <row r="388" spans="3:12" x14ac:dyDescent="0.2">
      <c r="C388">
        <v>0</v>
      </c>
      <c r="D388">
        <v>1</v>
      </c>
      <c r="E388">
        <v>0</v>
      </c>
      <c r="F388">
        <v>1</v>
      </c>
      <c r="G388">
        <v>1</v>
      </c>
      <c r="H388">
        <v>1</v>
      </c>
      <c r="I388">
        <v>1</v>
      </c>
      <c r="J388">
        <v>1</v>
      </c>
      <c r="K388">
        <v>1</v>
      </c>
      <c r="L388">
        <v>1</v>
      </c>
    </row>
    <row r="389" spans="3:12" x14ac:dyDescent="0.2">
      <c r="C389">
        <v>0</v>
      </c>
      <c r="D389">
        <v>1</v>
      </c>
      <c r="E389">
        <v>1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</row>
    <row r="390" spans="3:12" x14ac:dyDescent="0.2">
      <c r="C390">
        <v>0</v>
      </c>
      <c r="D390">
        <v>1</v>
      </c>
      <c r="E390">
        <v>1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1</v>
      </c>
    </row>
    <row r="391" spans="3:12" x14ac:dyDescent="0.2">
      <c r="C391">
        <v>0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1</v>
      </c>
      <c r="L391">
        <v>0</v>
      </c>
    </row>
    <row r="392" spans="3:12" x14ac:dyDescent="0.2">
      <c r="C392">
        <v>0</v>
      </c>
      <c r="D392">
        <v>1</v>
      </c>
      <c r="E392">
        <v>1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1</v>
      </c>
      <c r="L392">
        <v>1</v>
      </c>
    </row>
    <row r="393" spans="3:12" x14ac:dyDescent="0.2">
      <c r="C393">
        <v>0</v>
      </c>
      <c r="D393">
        <v>1</v>
      </c>
      <c r="E393">
        <v>1</v>
      </c>
      <c r="F393">
        <v>0</v>
      </c>
      <c r="G393">
        <v>0</v>
      </c>
      <c r="H393">
        <v>0</v>
      </c>
      <c r="I393">
        <v>0</v>
      </c>
      <c r="J393">
        <v>1</v>
      </c>
      <c r="K393">
        <v>0</v>
      </c>
      <c r="L393">
        <v>0</v>
      </c>
    </row>
    <row r="394" spans="3:12" x14ac:dyDescent="0.2">
      <c r="C394">
        <v>0</v>
      </c>
      <c r="D394">
        <v>1</v>
      </c>
      <c r="E394">
        <v>1</v>
      </c>
      <c r="F394">
        <v>0</v>
      </c>
      <c r="G394">
        <v>0</v>
      </c>
      <c r="H394">
        <v>0</v>
      </c>
      <c r="I394">
        <v>0</v>
      </c>
      <c r="J394">
        <v>1</v>
      </c>
      <c r="K394">
        <v>0</v>
      </c>
      <c r="L394">
        <v>1</v>
      </c>
    </row>
    <row r="395" spans="3:12" x14ac:dyDescent="0.2">
      <c r="C395">
        <v>0</v>
      </c>
      <c r="D395">
        <v>1</v>
      </c>
      <c r="E395">
        <v>1</v>
      </c>
      <c r="F395">
        <v>0</v>
      </c>
      <c r="G395">
        <v>0</v>
      </c>
      <c r="H395">
        <v>0</v>
      </c>
      <c r="I395">
        <v>0</v>
      </c>
      <c r="J395">
        <v>1</v>
      </c>
      <c r="K395">
        <v>1</v>
      </c>
      <c r="L395">
        <v>0</v>
      </c>
    </row>
    <row r="396" spans="3:12" x14ac:dyDescent="0.2">
      <c r="C396">
        <v>0</v>
      </c>
      <c r="D396">
        <v>1</v>
      </c>
      <c r="E396">
        <v>1</v>
      </c>
      <c r="F396">
        <v>0</v>
      </c>
      <c r="G396">
        <v>0</v>
      </c>
      <c r="H396">
        <v>0</v>
      </c>
      <c r="I396">
        <v>0</v>
      </c>
      <c r="J396">
        <v>1</v>
      </c>
      <c r="K396">
        <v>1</v>
      </c>
      <c r="L396">
        <v>1</v>
      </c>
    </row>
    <row r="397" spans="3:12" x14ac:dyDescent="0.2">
      <c r="C397">
        <v>0</v>
      </c>
      <c r="D397">
        <v>1</v>
      </c>
      <c r="E397">
        <v>1</v>
      </c>
      <c r="F397">
        <v>0</v>
      </c>
      <c r="G397">
        <v>0</v>
      </c>
      <c r="H397">
        <v>0</v>
      </c>
      <c r="I397">
        <v>1</v>
      </c>
      <c r="J397">
        <v>0</v>
      </c>
      <c r="K397">
        <v>0</v>
      </c>
      <c r="L397">
        <v>0</v>
      </c>
    </row>
    <row r="398" spans="3:12" x14ac:dyDescent="0.2">
      <c r="C398">
        <v>0</v>
      </c>
      <c r="D398">
        <v>1</v>
      </c>
      <c r="E398">
        <v>1</v>
      </c>
      <c r="F398">
        <v>0</v>
      </c>
      <c r="G398">
        <v>0</v>
      </c>
      <c r="H398">
        <v>0</v>
      </c>
      <c r="I398">
        <v>1</v>
      </c>
      <c r="J398">
        <v>0</v>
      </c>
      <c r="K398">
        <v>0</v>
      </c>
      <c r="L398">
        <v>1</v>
      </c>
    </row>
    <row r="399" spans="3:12" x14ac:dyDescent="0.2">
      <c r="C399">
        <v>0</v>
      </c>
      <c r="D399">
        <v>1</v>
      </c>
      <c r="E399">
        <v>1</v>
      </c>
      <c r="F399">
        <v>0</v>
      </c>
      <c r="G399">
        <v>0</v>
      </c>
      <c r="H399">
        <v>0</v>
      </c>
      <c r="I399">
        <v>1</v>
      </c>
      <c r="J399">
        <v>0</v>
      </c>
      <c r="K399">
        <v>1</v>
      </c>
      <c r="L399">
        <v>0</v>
      </c>
    </row>
    <row r="400" spans="3:12" x14ac:dyDescent="0.2">
      <c r="C400">
        <v>0</v>
      </c>
      <c r="D400">
        <v>1</v>
      </c>
      <c r="E400">
        <v>1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1</v>
      </c>
      <c r="L400">
        <v>1</v>
      </c>
    </row>
    <row r="401" spans="3:12" x14ac:dyDescent="0.2">
      <c r="C401">
        <v>0</v>
      </c>
      <c r="D401">
        <v>1</v>
      </c>
      <c r="E401">
        <v>1</v>
      </c>
      <c r="F401">
        <v>0</v>
      </c>
      <c r="G401">
        <v>0</v>
      </c>
      <c r="H401">
        <v>0</v>
      </c>
      <c r="I401">
        <v>1</v>
      </c>
      <c r="J401">
        <v>1</v>
      </c>
      <c r="K401">
        <v>0</v>
      </c>
      <c r="L401">
        <v>0</v>
      </c>
    </row>
    <row r="402" spans="3:12" x14ac:dyDescent="0.2">
      <c r="C402">
        <v>0</v>
      </c>
      <c r="D402">
        <v>1</v>
      </c>
      <c r="E402">
        <v>1</v>
      </c>
      <c r="F402">
        <v>0</v>
      </c>
      <c r="G402">
        <v>0</v>
      </c>
      <c r="H402">
        <v>0</v>
      </c>
      <c r="I402">
        <v>1</v>
      </c>
      <c r="J402">
        <v>1</v>
      </c>
      <c r="K402">
        <v>0</v>
      </c>
      <c r="L402">
        <v>1</v>
      </c>
    </row>
    <row r="403" spans="3:12" x14ac:dyDescent="0.2">
      <c r="C403">
        <v>0</v>
      </c>
      <c r="D403">
        <v>1</v>
      </c>
      <c r="E403">
        <v>1</v>
      </c>
      <c r="F403">
        <v>0</v>
      </c>
      <c r="G403">
        <v>0</v>
      </c>
      <c r="H403">
        <v>0</v>
      </c>
      <c r="I403">
        <v>1</v>
      </c>
      <c r="J403">
        <v>1</v>
      </c>
      <c r="K403">
        <v>1</v>
      </c>
      <c r="L403">
        <v>0</v>
      </c>
    </row>
    <row r="404" spans="3:12" x14ac:dyDescent="0.2">
      <c r="C404">
        <v>0</v>
      </c>
      <c r="D404">
        <v>1</v>
      </c>
      <c r="E404">
        <v>1</v>
      </c>
      <c r="F404">
        <v>0</v>
      </c>
      <c r="G404">
        <v>0</v>
      </c>
      <c r="H404">
        <v>0</v>
      </c>
      <c r="I404">
        <v>1</v>
      </c>
      <c r="J404">
        <v>1</v>
      </c>
      <c r="K404">
        <v>1</v>
      </c>
      <c r="L404">
        <v>1</v>
      </c>
    </row>
    <row r="405" spans="3:12" x14ac:dyDescent="0.2">
      <c r="C405">
        <v>0</v>
      </c>
      <c r="D405">
        <v>1</v>
      </c>
      <c r="E405">
        <v>1</v>
      </c>
      <c r="F405">
        <v>0</v>
      </c>
      <c r="G405">
        <v>0</v>
      </c>
      <c r="H405">
        <v>1</v>
      </c>
      <c r="I405">
        <v>0</v>
      </c>
      <c r="J405">
        <v>0</v>
      </c>
      <c r="K405">
        <v>0</v>
      </c>
      <c r="L405">
        <v>0</v>
      </c>
    </row>
    <row r="406" spans="3:12" x14ac:dyDescent="0.2">
      <c r="C406">
        <v>0</v>
      </c>
      <c r="D406">
        <v>1</v>
      </c>
      <c r="E406">
        <v>1</v>
      </c>
      <c r="F406">
        <v>0</v>
      </c>
      <c r="G406">
        <v>0</v>
      </c>
      <c r="H406">
        <v>1</v>
      </c>
      <c r="I406">
        <v>0</v>
      </c>
      <c r="J406">
        <v>0</v>
      </c>
      <c r="K406">
        <v>0</v>
      </c>
      <c r="L406">
        <v>1</v>
      </c>
    </row>
    <row r="407" spans="3:12" x14ac:dyDescent="0.2">
      <c r="C407">
        <v>0</v>
      </c>
      <c r="D407">
        <v>1</v>
      </c>
      <c r="E407">
        <v>1</v>
      </c>
      <c r="F407">
        <v>0</v>
      </c>
      <c r="G407">
        <v>0</v>
      </c>
      <c r="H407">
        <v>1</v>
      </c>
      <c r="I407">
        <v>0</v>
      </c>
      <c r="J407">
        <v>0</v>
      </c>
      <c r="K407">
        <v>1</v>
      </c>
      <c r="L407">
        <v>0</v>
      </c>
    </row>
    <row r="408" spans="3:12" x14ac:dyDescent="0.2">
      <c r="C408">
        <v>0</v>
      </c>
      <c r="D408">
        <v>1</v>
      </c>
      <c r="E408">
        <v>1</v>
      </c>
      <c r="F408">
        <v>0</v>
      </c>
      <c r="G408">
        <v>0</v>
      </c>
      <c r="H408">
        <v>1</v>
      </c>
      <c r="I408">
        <v>0</v>
      </c>
      <c r="J408">
        <v>0</v>
      </c>
      <c r="K408">
        <v>1</v>
      </c>
      <c r="L408">
        <v>1</v>
      </c>
    </row>
    <row r="409" spans="3:12" x14ac:dyDescent="0.2">
      <c r="C409">
        <v>0</v>
      </c>
      <c r="D409">
        <v>1</v>
      </c>
      <c r="E409">
        <v>1</v>
      </c>
      <c r="F409">
        <v>0</v>
      </c>
      <c r="G409">
        <v>0</v>
      </c>
      <c r="H409">
        <v>1</v>
      </c>
      <c r="I409">
        <v>0</v>
      </c>
      <c r="J409">
        <v>1</v>
      </c>
      <c r="K409">
        <v>0</v>
      </c>
      <c r="L409">
        <v>0</v>
      </c>
    </row>
    <row r="410" spans="3:12" x14ac:dyDescent="0.2">
      <c r="C410">
        <v>0</v>
      </c>
      <c r="D410">
        <v>1</v>
      </c>
      <c r="E410">
        <v>1</v>
      </c>
      <c r="F410">
        <v>0</v>
      </c>
      <c r="G410">
        <v>0</v>
      </c>
      <c r="H410">
        <v>1</v>
      </c>
      <c r="I410">
        <v>0</v>
      </c>
      <c r="J410">
        <v>1</v>
      </c>
      <c r="K410">
        <v>0</v>
      </c>
      <c r="L410">
        <v>1</v>
      </c>
    </row>
    <row r="411" spans="3:12" x14ac:dyDescent="0.2">
      <c r="C411">
        <v>0</v>
      </c>
      <c r="D411">
        <v>1</v>
      </c>
      <c r="E411">
        <v>1</v>
      </c>
      <c r="F411">
        <v>0</v>
      </c>
      <c r="G411">
        <v>0</v>
      </c>
      <c r="H411">
        <v>1</v>
      </c>
      <c r="I411">
        <v>0</v>
      </c>
      <c r="J411">
        <v>1</v>
      </c>
      <c r="K411">
        <v>1</v>
      </c>
      <c r="L411">
        <v>0</v>
      </c>
    </row>
    <row r="412" spans="3:12" x14ac:dyDescent="0.2">
      <c r="C412">
        <v>0</v>
      </c>
      <c r="D412">
        <v>1</v>
      </c>
      <c r="E412">
        <v>1</v>
      </c>
      <c r="F412">
        <v>0</v>
      </c>
      <c r="G412">
        <v>0</v>
      </c>
      <c r="H412">
        <v>1</v>
      </c>
      <c r="I412">
        <v>0</v>
      </c>
      <c r="J412">
        <v>1</v>
      </c>
      <c r="K412">
        <v>1</v>
      </c>
      <c r="L412">
        <v>1</v>
      </c>
    </row>
    <row r="413" spans="3:12" x14ac:dyDescent="0.2">
      <c r="C413">
        <v>0</v>
      </c>
      <c r="D413">
        <v>1</v>
      </c>
      <c r="E413">
        <v>1</v>
      </c>
      <c r="F413">
        <v>0</v>
      </c>
      <c r="G413">
        <v>0</v>
      </c>
      <c r="H413">
        <v>1</v>
      </c>
      <c r="I413">
        <v>1</v>
      </c>
      <c r="J413">
        <v>0</v>
      </c>
      <c r="K413">
        <v>0</v>
      </c>
      <c r="L413">
        <v>0</v>
      </c>
    </row>
    <row r="414" spans="3:12" x14ac:dyDescent="0.2">
      <c r="C414">
        <v>0</v>
      </c>
      <c r="D414">
        <v>1</v>
      </c>
      <c r="E414">
        <v>1</v>
      </c>
      <c r="F414">
        <v>0</v>
      </c>
      <c r="G414">
        <v>0</v>
      </c>
      <c r="H414">
        <v>1</v>
      </c>
      <c r="I414">
        <v>1</v>
      </c>
      <c r="J414">
        <v>0</v>
      </c>
      <c r="K414">
        <v>0</v>
      </c>
      <c r="L414">
        <v>1</v>
      </c>
    </row>
    <row r="415" spans="3:12" x14ac:dyDescent="0.2">
      <c r="C415">
        <v>0</v>
      </c>
      <c r="D415">
        <v>1</v>
      </c>
      <c r="E415">
        <v>1</v>
      </c>
      <c r="F415">
        <v>0</v>
      </c>
      <c r="G415">
        <v>0</v>
      </c>
      <c r="H415">
        <v>1</v>
      </c>
      <c r="I415">
        <v>1</v>
      </c>
      <c r="J415">
        <v>0</v>
      </c>
      <c r="K415">
        <v>1</v>
      </c>
      <c r="L415">
        <v>0</v>
      </c>
    </row>
    <row r="416" spans="3:12" x14ac:dyDescent="0.2">
      <c r="C416">
        <v>0</v>
      </c>
      <c r="D416">
        <v>1</v>
      </c>
      <c r="E416">
        <v>1</v>
      </c>
      <c r="F416">
        <v>0</v>
      </c>
      <c r="G416">
        <v>0</v>
      </c>
      <c r="H416">
        <v>1</v>
      </c>
      <c r="I416">
        <v>1</v>
      </c>
      <c r="J416">
        <v>0</v>
      </c>
      <c r="K416">
        <v>1</v>
      </c>
      <c r="L416">
        <v>1</v>
      </c>
    </row>
    <row r="417" spans="3:12" x14ac:dyDescent="0.2">
      <c r="C417">
        <v>0</v>
      </c>
      <c r="D417">
        <v>1</v>
      </c>
      <c r="E417">
        <v>1</v>
      </c>
      <c r="F417">
        <v>0</v>
      </c>
      <c r="G417">
        <v>0</v>
      </c>
      <c r="H417">
        <v>1</v>
      </c>
      <c r="I417">
        <v>1</v>
      </c>
      <c r="J417">
        <v>1</v>
      </c>
      <c r="K417">
        <v>0</v>
      </c>
      <c r="L417">
        <v>0</v>
      </c>
    </row>
    <row r="418" spans="3:12" x14ac:dyDescent="0.2">
      <c r="C418">
        <v>0</v>
      </c>
      <c r="D418">
        <v>1</v>
      </c>
      <c r="E418">
        <v>1</v>
      </c>
      <c r="F418">
        <v>0</v>
      </c>
      <c r="G418">
        <v>0</v>
      </c>
      <c r="H418">
        <v>1</v>
      </c>
      <c r="I418">
        <v>1</v>
      </c>
      <c r="J418">
        <v>1</v>
      </c>
      <c r="K418">
        <v>0</v>
      </c>
      <c r="L418">
        <v>1</v>
      </c>
    </row>
    <row r="419" spans="3:12" x14ac:dyDescent="0.2">
      <c r="C419">
        <v>0</v>
      </c>
      <c r="D419">
        <v>1</v>
      </c>
      <c r="E419">
        <v>1</v>
      </c>
      <c r="F419">
        <v>0</v>
      </c>
      <c r="G419">
        <v>0</v>
      </c>
      <c r="H419">
        <v>1</v>
      </c>
      <c r="I419">
        <v>1</v>
      </c>
      <c r="J419">
        <v>1</v>
      </c>
      <c r="K419">
        <v>1</v>
      </c>
      <c r="L419">
        <v>0</v>
      </c>
    </row>
    <row r="420" spans="3:12" x14ac:dyDescent="0.2">
      <c r="C420">
        <v>0</v>
      </c>
      <c r="D420">
        <v>1</v>
      </c>
      <c r="E420">
        <v>1</v>
      </c>
      <c r="F420">
        <v>0</v>
      </c>
      <c r="G420">
        <v>0</v>
      </c>
      <c r="H420">
        <v>1</v>
      </c>
      <c r="I420">
        <v>1</v>
      </c>
      <c r="J420">
        <v>1</v>
      </c>
      <c r="K420">
        <v>1</v>
      </c>
      <c r="L420">
        <v>1</v>
      </c>
    </row>
    <row r="421" spans="3:12" x14ac:dyDescent="0.2">
      <c r="C421">
        <v>0</v>
      </c>
      <c r="D421">
        <v>1</v>
      </c>
      <c r="E421">
        <v>1</v>
      </c>
      <c r="F421">
        <v>0</v>
      </c>
      <c r="G421">
        <v>1</v>
      </c>
      <c r="H421">
        <v>0</v>
      </c>
      <c r="I421">
        <v>0</v>
      </c>
      <c r="J421">
        <v>0</v>
      </c>
      <c r="K421">
        <v>0</v>
      </c>
      <c r="L421">
        <v>0</v>
      </c>
    </row>
    <row r="422" spans="3:12" x14ac:dyDescent="0.2">
      <c r="C422">
        <v>0</v>
      </c>
      <c r="D422">
        <v>1</v>
      </c>
      <c r="E422">
        <v>1</v>
      </c>
      <c r="F422">
        <v>0</v>
      </c>
      <c r="G422">
        <v>1</v>
      </c>
      <c r="H422">
        <v>0</v>
      </c>
      <c r="I422">
        <v>0</v>
      </c>
      <c r="J422">
        <v>0</v>
      </c>
      <c r="K422">
        <v>0</v>
      </c>
      <c r="L422">
        <v>1</v>
      </c>
    </row>
    <row r="423" spans="3:12" x14ac:dyDescent="0.2">
      <c r="C423">
        <v>0</v>
      </c>
      <c r="D423">
        <v>1</v>
      </c>
      <c r="E423">
        <v>1</v>
      </c>
      <c r="F423">
        <v>0</v>
      </c>
      <c r="G423">
        <v>1</v>
      </c>
      <c r="H423">
        <v>0</v>
      </c>
      <c r="I423">
        <v>0</v>
      </c>
      <c r="J423">
        <v>0</v>
      </c>
      <c r="K423">
        <v>1</v>
      </c>
      <c r="L423">
        <v>0</v>
      </c>
    </row>
    <row r="424" spans="3:12" x14ac:dyDescent="0.2">
      <c r="C424">
        <v>0</v>
      </c>
      <c r="D424">
        <v>1</v>
      </c>
      <c r="E424">
        <v>1</v>
      </c>
      <c r="F424">
        <v>0</v>
      </c>
      <c r="G424">
        <v>1</v>
      </c>
      <c r="H424">
        <v>0</v>
      </c>
      <c r="I424">
        <v>0</v>
      </c>
      <c r="J424">
        <v>0</v>
      </c>
      <c r="K424">
        <v>1</v>
      </c>
      <c r="L424">
        <v>1</v>
      </c>
    </row>
    <row r="425" spans="3:12" x14ac:dyDescent="0.2">
      <c r="C425">
        <v>0</v>
      </c>
      <c r="D425">
        <v>1</v>
      </c>
      <c r="E425">
        <v>1</v>
      </c>
      <c r="F425">
        <v>0</v>
      </c>
      <c r="G425">
        <v>1</v>
      </c>
      <c r="H425">
        <v>0</v>
      </c>
      <c r="I425">
        <v>0</v>
      </c>
      <c r="J425">
        <v>1</v>
      </c>
      <c r="K425">
        <v>0</v>
      </c>
      <c r="L425">
        <v>0</v>
      </c>
    </row>
    <row r="426" spans="3:12" x14ac:dyDescent="0.2">
      <c r="C426">
        <v>0</v>
      </c>
      <c r="D426">
        <v>1</v>
      </c>
      <c r="E426">
        <v>1</v>
      </c>
      <c r="F426">
        <v>0</v>
      </c>
      <c r="G426">
        <v>1</v>
      </c>
      <c r="H426">
        <v>0</v>
      </c>
      <c r="I426">
        <v>0</v>
      </c>
      <c r="J426">
        <v>1</v>
      </c>
      <c r="K426">
        <v>0</v>
      </c>
      <c r="L426">
        <v>1</v>
      </c>
    </row>
    <row r="427" spans="3:12" x14ac:dyDescent="0.2">
      <c r="C427">
        <v>0</v>
      </c>
      <c r="D427">
        <v>1</v>
      </c>
      <c r="E427">
        <v>1</v>
      </c>
      <c r="F427">
        <v>0</v>
      </c>
      <c r="G427">
        <v>1</v>
      </c>
      <c r="H427">
        <v>0</v>
      </c>
      <c r="I427">
        <v>0</v>
      </c>
      <c r="J427">
        <v>1</v>
      </c>
      <c r="K427">
        <v>1</v>
      </c>
      <c r="L427">
        <v>0</v>
      </c>
    </row>
    <row r="428" spans="3:12" x14ac:dyDescent="0.2">
      <c r="C428">
        <v>0</v>
      </c>
      <c r="D428">
        <v>1</v>
      </c>
      <c r="E428">
        <v>1</v>
      </c>
      <c r="F428">
        <v>0</v>
      </c>
      <c r="G428">
        <v>1</v>
      </c>
      <c r="H428">
        <v>0</v>
      </c>
      <c r="I428">
        <v>0</v>
      </c>
      <c r="J428">
        <v>1</v>
      </c>
      <c r="K428">
        <v>1</v>
      </c>
      <c r="L428">
        <v>1</v>
      </c>
    </row>
    <row r="429" spans="3:12" x14ac:dyDescent="0.2">
      <c r="C429">
        <v>0</v>
      </c>
      <c r="D429">
        <v>1</v>
      </c>
      <c r="E429">
        <v>1</v>
      </c>
      <c r="F429">
        <v>0</v>
      </c>
      <c r="G429">
        <v>1</v>
      </c>
      <c r="H429">
        <v>0</v>
      </c>
      <c r="I429">
        <v>1</v>
      </c>
      <c r="J429">
        <v>0</v>
      </c>
      <c r="K429">
        <v>0</v>
      </c>
      <c r="L429">
        <v>0</v>
      </c>
    </row>
    <row r="430" spans="3:12" x14ac:dyDescent="0.2">
      <c r="C430">
        <v>0</v>
      </c>
      <c r="D430">
        <v>1</v>
      </c>
      <c r="E430">
        <v>1</v>
      </c>
      <c r="F430">
        <v>0</v>
      </c>
      <c r="G430">
        <v>1</v>
      </c>
      <c r="H430">
        <v>0</v>
      </c>
      <c r="I430">
        <v>1</v>
      </c>
      <c r="J430">
        <v>0</v>
      </c>
      <c r="K430">
        <v>0</v>
      </c>
      <c r="L430">
        <v>1</v>
      </c>
    </row>
    <row r="431" spans="3:12" x14ac:dyDescent="0.2">
      <c r="C431">
        <v>0</v>
      </c>
      <c r="D431">
        <v>1</v>
      </c>
      <c r="E431">
        <v>1</v>
      </c>
      <c r="F431">
        <v>0</v>
      </c>
      <c r="G431">
        <v>1</v>
      </c>
      <c r="H431">
        <v>0</v>
      </c>
      <c r="I431">
        <v>1</v>
      </c>
      <c r="J431">
        <v>0</v>
      </c>
      <c r="K431">
        <v>1</v>
      </c>
      <c r="L431">
        <v>0</v>
      </c>
    </row>
    <row r="432" spans="3:12" x14ac:dyDescent="0.2">
      <c r="C432">
        <v>0</v>
      </c>
      <c r="D432">
        <v>1</v>
      </c>
      <c r="E432">
        <v>1</v>
      </c>
      <c r="F432">
        <v>0</v>
      </c>
      <c r="G432">
        <v>1</v>
      </c>
      <c r="H432">
        <v>0</v>
      </c>
      <c r="I432">
        <v>1</v>
      </c>
      <c r="J432">
        <v>0</v>
      </c>
      <c r="K432">
        <v>1</v>
      </c>
      <c r="L432">
        <v>1</v>
      </c>
    </row>
    <row r="433" spans="3:12" x14ac:dyDescent="0.2">
      <c r="C433">
        <v>0</v>
      </c>
      <c r="D433">
        <v>1</v>
      </c>
      <c r="E433">
        <v>1</v>
      </c>
      <c r="F433">
        <v>0</v>
      </c>
      <c r="G433">
        <v>1</v>
      </c>
      <c r="H433">
        <v>0</v>
      </c>
      <c r="I433">
        <v>1</v>
      </c>
      <c r="J433">
        <v>1</v>
      </c>
      <c r="K433">
        <v>0</v>
      </c>
      <c r="L433">
        <v>0</v>
      </c>
    </row>
    <row r="434" spans="3:12" x14ac:dyDescent="0.2">
      <c r="C434">
        <v>0</v>
      </c>
      <c r="D434">
        <v>1</v>
      </c>
      <c r="E434">
        <v>1</v>
      </c>
      <c r="F434">
        <v>0</v>
      </c>
      <c r="G434">
        <v>1</v>
      </c>
      <c r="H434">
        <v>0</v>
      </c>
      <c r="I434">
        <v>1</v>
      </c>
      <c r="J434">
        <v>1</v>
      </c>
      <c r="K434">
        <v>0</v>
      </c>
      <c r="L434">
        <v>1</v>
      </c>
    </row>
    <row r="435" spans="3:12" x14ac:dyDescent="0.2">
      <c r="C435">
        <v>0</v>
      </c>
      <c r="D435">
        <v>1</v>
      </c>
      <c r="E435">
        <v>1</v>
      </c>
      <c r="F435">
        <v>0</v>
      </c>
      <c r="G435">
        <v>1</v>
      </c>
      <c r="H435">
        <v>0</v>
      </c>
      <c r="I435">
        <v>1</v>
      </c>
      <c r="J435">
        <v>1</v>
      </c>
      <c r="K435">
        <v>1</v>
      </c>
      <c r="L435">
        <v>0</v>
      </c>
    </row>
    <row r="436" spans="3:12" x14ac:dyDescent="0.2">
      <c r="C436">
        <v>0</v>
      </c>
      <c r="D436">
        <v>1</v>
      </c>
      <c r="E436">
        <v>1</v>
      </c>
      <c r="F436">
        <v>0</v>
      </c>
      <c r="G436">
        <v>1</v>
      </c>
      <c r="H436">
        <v>0</v>
      </c>
      <c r="I436">
        <v>1</v>
      </c>
      <c r="J436">
        <v>1</v>
      </c>
      <c r="K436">
        <v>1</v>
      </c>
      <c r="L436">
        <v>1</v>
      </c>
    </row>
    <row r="437" spans="3:12" x14ac:dyDescent="0.2">
      <c r="C437">
        <v>0</v>
      </c>
      <c r="D437">
        <v>1</v>
      </c>
      <c r="E437">
        <v>1</v>
      </c>
      <c r="F437">
        <v>0</v>
      </c>
      <c r="G437">
        <v>1</v>
      </c>
      <c r="H437">
        <v>1</v>
      </c>
      <c r="I437">
        <v>0</v>
      </c>
      <c r="J437">
        <v>0</v>
      </c>
      <c r="K437">
        <v>0</v>
      </c>
      <c r="L437">
        <v>0</v>
      </c>
    </row>
    <row r="438" spans="3:12" x14ac:dyDescent="0.2">
      <c r="C438">
        <v>0</v>
      </c>
      <c r="D438">
        <v>1</v>
      </c>
      <c r="E438">
        <v>1</v>
      </c>
      <c r="F438">
        <v>0</v>
      </c>
      <c r="G438">
        <v>1</v>
      </c>
      <c r="H438">
        <v>1</v>
      </c>
      <c r="I438">
        <v>0</v>
      </c>
      <c r="J438">
        <v>0</v>
      </c>
      <c r="K438">
        <v>0</v>
      </c>
      <c r="L438">
        <v>1</v>
      </c>
    </row>
    <row r="439" spans="3:12" x14ac:dyDescent="0.2">
      <c r="C439">
        <v>0</v>
      </c>
      <c r="D439">
        <v>1</v>
      </c>
      <c r="E439">
        <v>1</v>
      </c>
      <c r="F439">
        <v>0</v>
      </c>
      <c r="G439">
        <v>1</v>
      </c>
      <c r="H439">
        <v>1</v>
      </c>
      <c r="I439">
        <v>0</v>
      </c>
      <c r="J439">
        <v>0</v>
      </c>
      <c r="K439">
        <v>1</v>
      </c>
      <c r="L439">
        <v>0</v>
      </c>
    </row>
    <row r="440" spans="3:12" x14ac:dyDescent="0.2">
      <c r="C440">
        <v>0</v>
      </c>
      <c r="D440">
        <v>1</v>
      </c>
      <c r="E440">
        <v>1</v>
      </c>
      <c r="F440">
        <v>0</v>
      </c>
      <c r="G440">
        <v>1</v>
      </c>
      <c r="H440">
        <v>1</v>
      </c>
      <c r="I440">
        <v>0</v>
      </c>
      <c r="J440">
        <v>0</v>
      </c>
      <c r="K440">
        <v>1</v>
      </c>
      <c r="L440">
        <v>1</v>
      </c>
    </row>
    <row r="441" spans="3:12" x14ac:dyDescent="0.2">
      <c r="C441">
        <v>0</v>
      </c>
      <c r="D441">
        <v>1</v>
      </c>
      <c r="E441">
        <v>1</v>
      </c>
      <c r="F441">
        <v>0</v>
      </c>
      <c r="G441">
        <v>1</v>
      </c>
      <c r="H441">
        <v>1</v>
      </c>
      <c r="I441">
        <v>0</v>
      </c>
      <c r="J441">
        <v>1</v>
      </c>
      <c r="K441">
        <v>0</v>
      </c>
      <c r="L441">
        <v>0</v>
      </c>
    </row>
    <row r="442" spans="3:12" x14ac:dyDescent="0.2">
      <c r="C442">
        <v>0</v>
      </c>
      <c r="D442">
        <v>1</v>
      </c>
      <c r="E442">
        <v>1</v>
      </c>
      <c r="F442">
        <v>0</v>
      </c>
      <c r="G442">
        <v>1</v>
      </c>
      <c r="H442">
        <v>1</v>
      </c>
      <c r="I442">
        <v>0</v>
      </c>
      <c r="J442">
        <v>1</v>
      </c>
      <c r="K442">
        <v>0</v>
      </c>
      <c r="L442">
        <v>1</v>
      </c>
    </row>
    <row r="443" spans="3:12" x14ac:dyDescent="0.2">
      <c r="C443">
        <v>0</v>
      </c>
      <c r="D443">
        <v>1</v>
      </c>
      <c r="E443">
        <v>1</v>
      </c>
      <c r="F443">
        <v>0</v>
      </c>
      <c r="G443">
        <v>1</v>
      </c>
      <c r="H443">
        <v>1</v>
      </c>
      <c r="I443">
        <v>0</v>
      </c>
      <c r="J443">
        <v>1</v>
      </c>
      <c r="K443">
        <v>1</v>
      </c>
      <c r="L443">
        <v>0</v>
      </c>
    </row>
    <row r="444" spans="3:12" x14ac:dyDescent="0.2">
      <c r="C444">
        <v>0</v>
      </c>
      <c r="D444">
        <v>1</v>
      </c>
      <c r="E444">
        <v>1</v>
      </c>
      <c r="F444">
        <v>0</v>
      </c>
      <c r="G444">
        <v>1</v>
      </c>
      <c r="H444">
        <v>1</v>
      </c>
      <c r="I444">
        <v>0</v>
      </c>
      <c r="J444">
        <v>1</v>
      </c>
      <c r="K444">
        <v>1</v>
      </c>
      <c r="L444">
        <v>1</v>
      </c>
    </row>
    <row r="445" spans="3:12" x14ac:dyDescent="0.2">
      <c r="C445">
        <v>0</v>
      </c>
      <c r="D445">
        <v>1</v>
      </c>
      <c r="E445">
        <v>1</v>
      </c>
      <c r="F445">
        <v>0</v>
      </c>
      <c r="G445">
        <v>1</v>
      </c>
      <c r="H445">
        <v>1</v>
      </c>
      <c r="I445">
        <v>1</v>
      </c>
      <c r="J445">
        <v>0</v>
      </c>
      <c r="K445">
        <v>0</v>
      </c>
      <c r="L445">
        <v>0</v>
      </c>
    </row>
    <row r="446" spans="3:12" x14ac:dyDescent="0.2">
      <c r="C446">
        <v>0</v>
      </c>
      <c r="D446">
        <v>1</v>
      </c>
      <c r="E446">
        <v>1</v>
      </c>
      <c r="F446">
        <v>0</v>
      </c>
      <c r="G446">
        <v>1</v>
      </c>
      <c r="H446">
        <v>1</v>
      </c>
      <c r="I446">
        <v>1</v>
      </c>
      <c r="J446">
        <v>0</v>
      </c>
      <c r="K446">
        <v>0</v>
      </c>
      <c r="L446">
        <v>1</v>
      </c>
    </row>
    <row r="447" spans="3:12" x14ac:dyDescent="0.2">
      <c r="C447">
        <v>0</v>
      </c>
      <c r="D447">
        <v>1</v>
      </c>
      <c r="E447">
        <v>1</v>
      </c>
      <c r="F447">
        <v>0</v>
      </c>
      <c r="G447">
        <v>1</v>
      </c>
      <c r="H447">
        <v>1</v>
      </c>
      <c r="I447">
        <v>1</v>
      </c>
      <c r="J447">
        <v>0</v>
      </c>
      <c r="K447">
        <v>1</v>
      </c>
      <c r="L447">
        <v>0</v>
      </c>
    </row>
    <row r="448" spans="3:12" x14ac:dyDescent="0.2">
      <c r="C448">
        <v>0</v>
      </c>
      <c r="D448">
        <v>1</v>
      </c>
      <c r="E448">
        <v>1</v>
      </c>
      <c r="F448">
        <v>0</v>
      </c>
      <c r="G448">
        <v>1</v>
      </c>
      <c r="H448">
        <v>1</v>
      </c>
      <c r="I448">
        <v>1</v>
      </c>
      <c r="J448">
        <v>0</v>
      </c>
      <c r="K448">
        <v>1</v>
      </c>
      <c r="L448">
        <v>1</v>
      </c>
    </row>
    <row r="449" spans="3:12" x14ac:dyDescent="0.2">
      <c r="C449">
        <v>0</v>
      </c>
      <c r="D449">
        <v>1</v>
      </c>
      <c r="E449">
        <v>1</v>
      </c>
      <c r="F449">
        <v>0</v>
      </c>
      <c r="G449">
        <v>1</v>
      </c>
      <c r="H449">
        <v>1</v>
      </c>
      <c r="I449">
        <v>1</v>
      </c>
      <c r="J449">
        <v>1</v>
      </c>
      <c r="K449">
        <v>0</v>
      </c>
      <c r="L449">
        <v>0</v>
      </c>
    </row>
    <row r="450" spans="3:12" x14ac:dyDescent="0.2">
      <c r="C450">
        <v>0</v>
      </c>
      <c r="D450">
        <v>1</v>
      </c>
      <c r="E450">
        <v>1</v>
      </c>
      <c r="F450">
        <v>0</v>
      </c>
      <c r="G450">
        <v>1</v>
      </c>
      <c r="H450">
        <v>1</v>
      </c>
      <c r="I450">
        <v>1</v>
      </c>
      <c r="J450">
        <v>1</v>
      </c>
      <c r="K450">
        <v>0</v>
      </c>
      <c r="L450">
        <v>1</v>
      </c>
    </row>
    <row r="451" spans="3:12" x14ac:dyDescent="0.2">
      <c r="C451">
        <v>0</v>
      </c>
      <c r="D451">
        <v>1</v>
      </c>
      <c r="E451">
        <v>1</v>
      </c>
      <c r="F451">
        <v>0</v>
      </c>
      <c r="G451">
        <v>1</v>
      </c>
      <c r="H451">
        <v>1</v>
      </c>
      <c r="I451">
        <v>1</v>
      </c>
      <c r="J451">
        <v>1</v>
      </c>
      <c r="K451">
        <v>1</v>
      </c>
      <c r="L451">
        <v>0</v>
      </c>
    </row>
    <row r="452" spans="3:12" x14ac:dyDescent="0.2">
      <c r="C452">
        <v>0</v>
      </c>
      <c r="D452">
        <v>1</v>
      </c>
      <c r="E452">
        <v>1</v>
      </c>
      <c r="F452">
        <v>0</v>
      </c>
      <c r="G452">
        <v>1</v>
      </c>
      <c r="H452">
        <v>1</v>
      </c>
      <c r="I452">
        <v>1</v>
      </c>
      <c r="J452">
        <v>1</v>
      </c>
      <c r="K452">
        <v>1</v>
      </c>
      <c r="L452">
        <v>1</v>
      </c>
    </row>
    <row r="453" spans="3:12" x14ac:dyDescent="0.2">
      <c r="C453">
        <v>0</v>
      </c>
      <c r="D453">
        <v>1</v>
      </c>
      <c r="E453">
        <v>1</v>
      </c>
      <c r="F453">
        <v>1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</row>
    <row r="454" spans="3:12" x14ac:dyDescent="0.2">
      <c r="C454">
        <v>0</v>
      </c>
      <c r="D454">
        <v>1</v>
      </c>
      <c r="E454">
        <v>1</v>
      </c>
      <c r="F454">
        <v>1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1</v>
      </c>
    </row>
    <row r="455" spans="3:12" x14ac:dyDescent="0.2">
      <c r="C455">
        <v>0</v>
      </c>
      <c r="D455">
        <v>1</v>
      </c>
      <c r="E455">
        <v>1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1</v>
      </c>
      <c r="L455">
        <v>0</v>
      </c>
    </row>
    <row r="456" spans="3:12" x14ac:dyDescent="0.2">
      <c r="C456">
        <v>0</v>
      </c>
      <c r="D456">
        <v>1</v>
      </c>
      <c r="E456">
        <v>1</v>
      </c>
      <c r="F456">
        <v>1</v>
      </c>
      <c r="G456">
        <v>0</v>
      </c>
      <c r="H456">
        <v>0</v>
      </c>
      <c r="I456">
        <v>0</v>
      </c>
      <c r="J456">
        <v>0</v>
      </c>
      <c r="K456">
        <v>1</v>
      </c>
      <c r="L456">
        <v>1</v>
      </c>
    </row>
    <row r="457" spans="3:12" x14ac:dyDescent="0.2">
      <c r="C457">
        <v>0</v>
      </c>
      <c r="D457">
        <v>1</v>
      </c>
      <c r="E457">
        <v>1</v>
      </c>
      <c r="F457">
        <v>1</v>
      </c>
      <c r="G457">
        <v>0</v>
      </c>
      <c r="H457">
        <v>0</v>
      </c>
      <c r="I457">
        <v>0</v>
      </c>
      <c r="J457">
        <v>1</v>
      </c>
      <c r="K457">
        <v>0</v>
      </c>
      <c r="L457">
        <v>0</v>
      </c>
    </row>
    <row r="458" spans="3:12" x14ac:dyDescent="0.2">
      <c r="C458">
        <v>0</v>
      </c>
      <c r="D458">
        <v>1</v>
      </c>
      <c r="E458">
        <v>1</v>
      </c>
      <c r="F458">
        <v>1</v>
      </c>
      <c r="G458">
        <v>0</v>
      </c>
      <c r="H458">
        <v>0</v>
      </c>
      <c r="I458">
        <v>0</v>
      </c>
      <c r="J458">
        <v>1</v>
      </c>
      <c r="K458">
        <v>0</v>
      </c>
      <c r="L458">
        <v>1</v>
      </c>
    </row>
    <row r="459" spans="3:12" x14ac:dyDescent="0.2">
      <c r="C459">
        <v>0</v>
      </c>
      <c r="D459">
        <v>1</v>
      </c>
      <c r="E459">
        <v>1</v>
      </c>
      <c r="F459">
        <v>1</v>
      </c>
      <c r="G459">
        <v>0</v>
      </c>
      <c r="H459">
        <v>0</v>
      </c>
      <c r="I459">
        <v>0</v>
      </c>
      <c r="J459">
        <v>1</v>
      </c>
      <c r="K459">
        <v>1</v>
      </c>
      <c r="L459">
        <v>0</v>
      </c>
    </row>
    <row r="460" spans="3:12" x14ac:dyDescent="0.2">
      <c r="C460">
        <v>0</v>
      </c>
      <c r="D460">
        <v>1</v>
      </c>
      <c r="E460">
        <v>1</v>
      </c>
      <c r="F460">
        <v>1</v>
      </c>
      <c r="G460">
        <v>0</v>
      </c>
      <c r="H460">
        <v>0</v>
      </c>
      <c r="I460">
        <v>0</v>
      </c>
      <c r="J460">
        <v>1</v>
      </c>
      <c r="K460">
        <v>1</v>
      </c>
      <c r="L460">
        <v>1</v>
      </c>
    </row>
    <row r="461" spans="3:12" x14ac:dyDescent="0.2">
      <c r="C461">
        <v>0</v>
      </c>
      <c r="D461">
        <v>1</v>
      </c>
      <c r="E461">
        <v>1</v>
      </c>
      <c r="F461">
        <v>1</v>
      </c>
      <c r="G461">
        <v>0</v>
      </c>
      <c r="H461">
        <v>0</v>
      </c>
      <c r="I461">
        <v>1</v>
      </c>
      <c r="J461">
        <v>0</v>
      </c>
      <c r="K461">
        <v>0</v>
      </c>
      <c r="L461">
        <v>0</v>
      </c>
    </row>
    <row r="462" spans="3:12" x14ac:dyDescent="0.2">
      <c r="C462">
        <v>0</v>
      </c>
      <c r="D462">
        <v>1</v>
      </c>
      <c r="E462">
        <v>1</v>
      </c>
      <c r="F462">
        <v>1</v>
      </c>
      <c r="G462">
        <v>0</v>
      </c>
      <c r="H462">
        <v>0</v>
      </c>
      <c r="I462">
        <v>1</v>
      </c>
      <c r="J462">
        <v>0</v>
      </c>
      <c r="K462">
        <v>0</v>
      </c>
      <c r="L462">
        <v>1</v>
      </c>
    </row>
    <row r="463" spans="3:12" x14ac:dyDescent="0.2">
      <c r="C463">
        <v>0</v>
      </c>
      <c r="D463">
        <v>1</v>
      </c>
      <c r="E463">
        <v>1</v>
      </c>
      <c r="F463">
        <v>1</v>
      </c>
      <c r="G463">
        <v>0</v>
      </c>
      <c r="H463">
        <v>0</v>
      </c>
      <c r="I463">
        <v>1</v>
      </c>
      <c r="J463">
        <v>0</v>
      </c>
      <c r="K463">
        <v>1</v>
      </c>
      <c r="L463">
        <v>0</v>
      </c>
    </row>
    <row r="464" spans="3:12" x14ac:dyDescent="0.2">
      <c r="C464">
        <v>0</v>
      </c>
      <c r="D464">
        <v>1</v>
      </c>
      <c r="E464">
        <v>1</v>
      </c>
      <c r="F464">
        <v>1</v>
      </c>
      <c r="G464">
        <v>0</v>
      </c>
      <c r="H464">
        <v>0</v>
      </c>
      <c r="I464">
        <v>1</v>
      </c>
      <c r="J464">
        <v>0</v>
      </c>
      <c r="K464">
        <v>1</v>
      </c>
      <c r="L464">
        <v>1</v>
      </c>
    </row>
    <row r="465" spans="3:12" x14ac:dyDescent="0.2">
      <c r="C465">
        <v>0</v>
      </c>
      <c r="D465">
        <v>1</v>
      </c>
      <c r="E465">
        <v>1</v>
      </c>
      <c r="F465">
        <v>1</v>
      </c>
      <c r="G465">
        <v>0</v>
      </c>
      <c r="H465">
        <v>0</v>
      </c>
      <c r="I465">
        <v>1</v>
      </c>
      <c r="J465">
        <v>1</v>
      </c>
      <c r="K465">
        <v>0</v>
      </c>
      <c r="L465">
        <v>0</v>
      </c>
    </row>
    <row r="466" spans="3:12" x14ac:dyDescent="0.2">
      <c r="C466">
        <v>0</v>
      </c>
      <c r="D466">
        <v>1</v>
      </c>
      <c r="E466">
        <v>1</v>
      </c>
      <c r="F466">
        <v>1</v>
      </c>
      <c r="G466">
        <v>0</v>
      </c>
      <c r="H466">
        <v>0</v>
      </c>
      <c r="I466">
        <v>1</v>
      </c>
      <c r="J466">
        <v>1</v>
      </c>
      <c r="K466">
        <v>0</v>
      </c>
      <c r="L466">
        <v>1</v>
      </c>
    </row>
    <row r="467" spans="3:12" x14ac:dyDescent="0.2">
      <c r="C467">
        <v>0</v>
      </c>
      <c r="D467">
        <v>1</v>
      </c>
      <c r="E467">
        <v>1</v>
      </c>
      <c r="F467">
        <v>1</v>
      </c>
      <c r="G467">
        <v>0</v>
      </c>
      <c r="H467">
        <v>0</v>
      </c>
      <c r="I467">
        <v>1</v>
      </c>
      <c r="J467">
        <v>1</v>
      </c>
      <c r="K467">
        <v>1</v>
      </c>
      <c r="L467">
        <v>0</v>
      </c>
    </row>
    <row r="468" spans="3:12" x14ac:dyDescent="0.2">
      <c r="C468">
        <v>0</v>
      </c>
      <c r="D468">
        <v>1</v>
      </c>
      <c r="E468">
        <v>1</v>
      </c>
      <c r="F468">
        <v>1</v>
      </c>
      <c r="G468">
        <v>0</v>
      </c>
      <c r="H468">
        <v>0</v>
      </c>
      <c r="I468">
        <v>1</v>
      </c>
      <c r="J468">
        <v>1</v>
      </c>
      <c r="K468">
        <v>1</v>
      </c>
      <c r="L468">
        <v>1</v>
      </c>
    </row>
    <row r="469" spans="3:12" x14ac:dyDescent="0.2">
      <c r="C469">
        <v>0</v>
      </c>
      <c r="D469">
        <v>1</v>
      </c>
      <c r="E469">
        <v>1</v>
      </c>
      <c r="F469">
        <v>1</v>
      </c>
      <c r="G469">
        <v>0</v>
      </c>
      <c r="H469">
        <v>1</v>
      </c>
      <c r="I469">
        <v>0</v>
      </c>
      <c r="J469">
        <v>0</v>
      </c>
      <c r="K469">
        <v>0</v>
      </c>
      <c r="L469">
        <v>0</v>
      </c>
    </row>
    <row r="470" spans="3:12" x14ac:dyDescent="0.2">
      <c r="C470">
        <v>0</v>
      </c>
      <c r="D470">
        <v>1</v>
      </c>
      <c r="E470">
        <v>1</v>
      </c>
      <c r="F470">
        <v>1</v>
      </c>
      <c r="G470">
        <v>0</v>
      </c>
      <c r="H470">
        <v>1</v>
      </c>
      <c r="I470">
        <v>0</v>
      </c>
      <c r="J470">
        <v>0</v>
      </c>
      <c r="K470">
        <v>0</v>
      </c>
      <c r="L470">
        <v>1</v>
      </c>
    </row>
    <row r="471" spans="3:12" x14ac:dyDescent="0.2">
      <c r="C471">
        <v>0</v>
      </c>
      <c r="D471">
        <v>1</v>
      </c>
      <c r="E471">
        <v>1</v>
      </c>
      <c r="F471">
        <v>1</v>
      </c>
      <c r="G471">
        <v>0</v>
      </c>
      <c r="H471">
        <v>1</v>
      </c>
      <c r="I471">
        <v>0</v>
      </c>
      <c r="J471">
        <v>0</v>
      </c>
      <c r="K471">
        <v>1</v>
      </c>
      <c r="L471">
        <v>0</v>
      </c>
    </row>
    <row r="472" spans="3:12" x14ac:dyDescent="0.2">
      <c r="C472">
        <v>0</v>
      </c>
      <c r="D472">
        <v>1</v>
      </c>
      <c r="E472">
        <v>1</v>
      </c>
      <c r="F472">
        <v>1</v>
      </c>
      <c r="G472">
        <v>0</v>
      </c>
      <c r="H472">
        <v>1</v>
      </c>
      <c r="I472">
        <v>0</v>
      </c>
      <c r="J472">
        <v>0</v>
      </c>
      <c r="K472">
        <v>1</v>
      </c>
      <c r="L472">
        <v>1</v>
      </c>
    </row>
    <row r="473" spans="3:12" x14ac:dyDescent="0.2">
      <c r="C473">
        <v>0</v>
      </c>
      <c r="D473">
        <v>1</v>
      </c>
      <c r="E473">
        <v>1</v>
      </c>
      <c r="F473">
        <v>1</v>
      </c>
      <c r="G473">
        <v>0</v>
      </c>
      <c r="H473">
        <v>1</v>
      </c>
      <c r="I473">
        <v>0</v>
      </c>
      <c r="J473">
        <v>1</v>
      </c>
      <c r="K473">
        <v>0</v>
      </c>
      <c r="L473">
        <v>0</v>
      </c>
    </row>
    <row r="474" spans="3:12" x14ac:dyDescent="0.2">
      <c r="C474">
        <v>0</v>
      </c>
      <c r="D474">
        <v>1</v>
      </c>
      <c r="E474">
        <v>1</v>
      </c>
      <c r="F474">
        <v>1</v>
      </c>
      <c r="G474">
        <v>0</v>
      </c>
      <c r="H474">
        <v>1</v>
      </c>
      <c r="I474">
        <v>0</v>
      </c>
      <c r="J474">
        <v>1</v>
      </c>
      <c r="K474">
        <v>0</v>
      </c>
      <c r="L474">
        <v>1</v>
      </c>
    </row>
    <row r="475" spans="3:12" x14ac:dyDescent="0.2">
      <c r="C475">
        <v>0</v>
      </c>
      <c r="D475">
        <v>1</v>
      </c>
      <c r="E475">
        <v>1</v>
      </c>
      <c r="F475">
        <v>1</v>
      </c>
      <c r="G475">
        <v>0</v>
      </c>
      <c r="H475">
        <v>1</v>
      </c>
      <c r="I475">
        <v>0</v>
      </c>
      <c r="J475">
        <v>1</v>
      </c>
      <c r="K475">
        <v>1</v>
      </c>
      <c r="L475">
        <v>0</v>
      </c>
    </row>
    <row r="476" spans="3:12" x14ac:dyDescent="0.2">
      <c r="C476">
        <v>0</v>
      </c>
      <c r="D476">
        <v>1</v>
      </c>
      <c r="E476">
        <v>1</v>
      </c>
      <c r="F476">
        <v>1</v>
      </c>
      <c r="G476">
        <v>0</v>
      </c>
      <c r="H476">
        <v>1</v>
      </c>
      <c r="I476">
        <v>0</v>
      </c>
      <c r="J476">
        <v>1</v>
      </c>
      <c r="K476">
        <v>1</v>
      </c>
      <c r="L476">
        <v>1</v>
      </c>
    </row>
    <row r="477" spans="3:12" x14ac:dyDescent="0.2">
      <c r="C477">
        <v>0</v>
      </c>
      <c r="D477">
        <v>1</v>
      </c>
      <c r="E477">
        <v>1</v>
      </c>
      <c r="F477">
        <v>1</v>
      </c>
      <c r="G477">
        <v>0</v>
      </c>
      <c r="H477">
        <v>1</v>
      </c>
      <c r="I477">
        <v>1</v>
      </c>
      <c r="J477">
        <v>0</v>
      </c>
      <c r="K477">
        <v>0</v>
      </c>
      <c r="L477">
        <v>0</v>
      </c>
    </row>
    <row r="478" spans="3:12" x14ac:dyDescent="0.2">
      <c r="C478">
        <v>0</v>
      </c>
      <c r="D478">
        <v>1</v>
      </c>
      <c r="E478">
        <v>1</v>
      </c>
      <c r="F478">
        <v>1</v>
      </c>
      <c r="G478">
        <v>0</v>
      </c>
      <c r="H478">
        <v>1</v>
      </c>
      <c r="I478">
        <v>1</v>
      </c>
      <c r="J478">
        <v>0</v>
      </c>
      <c r="K478">
        <v>0</v>
      </c>
      <c r="L478">
        <v>1</v>
      </c>
    </row>
    <row r="479" spans="3:12" x14ac:dyDescent="0.2">
      <c r="C479">
        <v>0</v>
      </c>
      <c r="D479">
        <v>1</v>
      </c>
      <c r="E479">
        <v>1</v>
      </c>
      <c r="F479">
        <v>1</v>
      </c>
      <c r="G479">
        <v>0</v>
      </c>
      <c r="H479">
        <v>1</v>
      </c>
      <c r="I479">
        <v>1</v>
      </c>
      <c r="J479">
        <v>0</v>
      </c>
      <c r="K479">
        <v>1</v>
      </c>
      <c r="L479">
        <v>0</v>
      </c>
    </row>
    <row r="480" spans="3:12" x14ac:dyDescent="0.2">
      <c r="C480">
        <v>0</v>
      </c>
      <c r="D480">
        <v>1</v>
      </c>
      <c r="E480">
        <v>1</v>
      </c>
      <c r="F480">
        <v>1</v>
      </c>
      <c r="G480">
        <v>0</v>
      </c>
      <c r="H480">
        <v>1</v>
      </c>
      <c r="I480">
        <v>1</v>
      </c>
      <c r="J480">
        <v>0</v>
      </c>
      <c r="K480">
        <v>1</v>
      </c>
      <c r="L480">
        <v>1</v>
      </c>
    </row>
    <row r="481" spans="3:12" x14ac:dyDescent="0.2">
      <c r="C481">
        <v>0</v>
      </c>
      <c r="D481">
        <v>1</v>
      </c>
      <c r="E481">
        <v>1</v>
      </c>
      <c r="F481">
        <v>1</v>
      </c>
      <c r="G481">
        <v>0</v>
      </c>
      <c r="H481">
        <v>1</v>
      </c>
      <c r="I481">
        <v>1</v>
      </c>
      <c r="J481">
        <v>1</v>
      </c>
      <c r="K481">
        <v>0</v>
      </c>
      <c r="L481">
        <v>0</v>
      </c>
    </row>
    <row r="482" spans="3:12" x14ac:dyDescent="0.2">
      <c r="C482">
        <v>0</v>
      </c>
      <c r="D482">
        <v>1</v>
      </c>
      <c r="E482">
        <v>1</v>
      </c>
      <c r="F482">
        <v>1</v>
      </c>
      <c r="G482">
        <v>0</v>
      </c>
      <c r="H482">
        <v>1</v>
      </c>
      <c r="I482">
        <v>1</v>
      </c>
      <c r="J482">
        <v>1</v>
      </c>
      <c r="K482">
        <v>0</v>
      </c>
      <c r="L482">
        <v>1</v>
      </c>
    </row>
    <row r="483" spans="3:12" x14ac:dyDescent="0.2">
      <c r="C483">
        <v>0</v>
      </c>
      <c r="D483">
        <v>1</v>
      </c>
      <c r="E483">
        <v>1</v>
      </c>
      <c r="F483">
        <v>1</v>
      </c>
      <c r="G483">
        <v>0</v>
      </c>
      <c r="H483">
        <v>1</v>
      </c>
      <c r="I483">
        <v>1</v>
      </c>
      <c r="J483">
        <v>1</v>
      </c>
      <c r="K483">
        <v>1</v>
      </c>
      <c r="L483">
        <v>0</v>
      </c>
    </row>
    <row r="484" spans="3:12" x14ac:dyDescent="0.2">
      <c r="C484">
        <v>0</v>
      </c>
      <c r="D484">
        <v>1</v>
      </c>
      <c r="E484">
        <v>1</v>
      </c>
      <c r="F484">
        <v>1</v>
      </c>
      <c r="G484">
        <v>0</v>
      </c>
      <c r="H484">
        <v>1</v>
      </c>
      <c r="I484">
        <v>1</v>
      </c>
      <c r="J484">
        <v>1</v>
      </c>
      <c r="K484">
        <v>1</v>
      </c>
      <c r="L484">
        <v>1</v>
      </c>
    </row>
    <row r="485" spans="3:12" x14ac:dyDescent="0.2">
      <c r="C485">
        <v>0</v>
      </c>
      <c r="D485">
        <v>1</v>
      </c>
      <c r="E485">
        <v>1</v>
      </c>
      <c r="F485">
        <v>1</v>
      </c>
      <c r="G485">
        <v>1</v>
      </c>
      <c r="H485">
        <v>0</v>
      </c>
      <c r="I485">
        <v>0</v>
      </c>
      <c r="J485">
        <v>0</v>
      </c>
      <c r="K485">
        <v>0</v>
      </c>
      <c r="L485">
        <v>0</v>
      </c>
    </row>
    <row r="486" spans="3:12" x14ac:dyDescent="0.2">
      <c r="C486">
        <v>0</v>
      </c>
      <c r="D486">
        <v>1</v>
      </c>
      <c r="E486">
        <v>1</v>
      </c>
      <c r="F486">
        <v>1</v>
      </c>
      <c r="G486">
        <v>1</v>
      </c>
      <c r="H486">
        <v>0</v>
      </c>
      <c r="I486">
        <v>0</v>
      </c>
      <c r="J486">
        <v>0</v>
      </c>
      <c r="K486">
        <v>0</v>
      </c>
      <c r="L486">
        <v>1</v>
      </c>
    </row>
    <row r="487" spans="3:12" x14ac:dyDescent="0.2">
      <c r="C487">
        <v>0</v>
      </c>
      <c r="D487">
        <v>1</v>
      </c>
      <c r="E487">
        <v>1</v>
      </c>
      <c r="F487">
        <v>1</v>
      </c>
      <c r="G487">
        <v>1</v>
      </c>
      <c r="H487">
        <v>0</v>
      </c>
      <c r="I487">
        <v>0</v>
      </c>
      <c r="J487">
        <v>0</v>
      </c>
      <c r="K487">
        <v>1</v>
      </c>
      <c r="L487">
        <v>0</v>
      </c>
    </row>
    <row r="488" spans="3:12" x14ac:dyDescent="0.2">
      <c r="C488">
        <v>0</v>
      </c>
      <c r="D488">
        <v>1</v>
      </c>
      <c r="E488">
        <v>1</v>
      </c>
      <c r="F488">
        <v>1</v>
      </c>
      <c r="G488">
        <v>1</v>
      </c>
      <c r="H488">
        <v>0</v>
      </c>
      <c r="I488">
        <v>0</v>
      </c>
      <c r="J488">
        <v>0</v>
      </c>
      <c r="K488">
        <v>1</v>
      </c>
      <c r="L488">
        <v>1</v>
      </c>
    </row>
    <row r="489" spans="3:12" x14ac:dyDescent="0.2">
      <c r="C489">
        <v>0</v>
      </c>
      <c r="D489">
        <v>1</v>
      </c>
      <c r="E489">
        <v>1</v>
      </c>
      <c r="F489">
        <v>1</v>
      </c>
      <c r="G489">
        <v>1</v>
      </c>
      <c r="H489">
        <v>0</v>
      </c>
      <c r="I489">
        <v>0</v>
      </c>
      <c r="J489">
        <v>1</v>
      </c>
      <c r="K489">
        <v>0</v>
      </c>
      <c r="L489">
        <v>0</v>
      </c>
    </row>
    <row r="490" spans="3:12" x14ac:dyDescent="0.2">
      <c r="C490">
        <v>0</v>
      </c>
      <c r="D490">
        <v>1</v>
      </c>
      <c r="E490">
        <v>1</v>
      </c>
      <c r="F490">
        <v>1</v>
      </c>
      <c r="G490">
        <v>1</v>
      </c>
      <c r="H490">
        <v>0</v>
      </c>
      <c r="I490">
        <v>0</v>
      </c>
      <c r="J490">
        <v>1</v>
      </c>
      <c r="K490">
        <v>0</v>
      </c>
      <c r="L490">
        <v>1</v>
      </c>
    </row>
    <row r="491" spans="3:12" x14ac:dyDescent="0.2">
      <c r="C491">
        <v>0</v>
      </c>
      <c r="D491">
        <v>1</v>
      </c>
      <c r="E491">
        <v>1</v>
      </c>
      <c r="F491">
        <v>1</v>
      </c>
      <c r="G491">
        <v>1</v>
      </c>
      <c r="H491">
        <v>0</v>
      </c>
      <c r="I491">
        <v>0</v>
      </c>
      <c r="J491">
        <v>1</v>
      </c>
      <c r="K491">
        <v>1</v>
      </c>
      <c r="L491">
        <v>0</v>
      </c>
    </row>
    <row r="492" spans="3:12" x14ac:dyDescent="0.2">
      <c r="C492">
        <v>0</v>
      </c>
      <c r="D492">
        <v>1</v>
      </c>
      <c r="E492">
        <v>1</v>
      </c>
      <c r="F492">
        <v>1</v>
      </c>
      <c r="G492">
        <v>1</v>
      </c>
      <c r="H492">
        <v>0</v>
      </c>
      <c r="I492">
        <v>0</v>
      </c>
      <c r="J492">
        <v>1</v>
      </c>
      <c r="K492">
        <v>1</v>
      </c>
      <c r="L492">
        <v>1</v>
      </c>
    </row>
    <row r="493" spans="3:12" x14ac:dyDescent="0.2">
      <c r="C493">
        <v>0</v>
      </c>
      <c r="D493">
        <v>1</v>
      </c>
      <c r="E493">
        <v>1</v>
      </c>
      <c r="F493">
        <v>1</v>
      </c>
      <c r="G493">
        <v>1</v>
      </c>
      <c r="H493">
        <v>0</v>
      </c>
      <c r="I493">
        <v>1</v>
      </c>
      <c r="J493">
        <v>0</v>
      </c>
      <c r="K493">
        <v>0</v>
      </c>
      <c r="L493">
        <v>0</v>
      </c>
    </row>
    <row r="494" spans="3:12" x14ac:dyDescent="0.2">
      <c r="C494">
        <v>0</v>
      </c>
      <c r="D494">
        <v>1</v>
      </c>
      <c r="E494">
        <v>1</v>
      </c>
      <c r="F494">
        <v>1</v>
      </c>
      <c r="G494">
        <v>1</v>
      </c>
      <c r="H494">
        <v>0</v>
      </c>
      <c r="I494">
        <v>1</v>
      </c>
      <c r="J494">
        <v>0</v>
      </c>
      <c r="K494">
        <v>0</v>
      </c>
      <c r="L494">
        <v>1</v>
      </c>
    </row>
    <row r="495" spans="3:12" x14ac:dyDescent="0.2">
      <c r="C495">
        <v>0</v>
      </c>
      <c r="D495">
        <v>1</v>
      </c>
      <c r="E495">
        <v>1</v>
      </c>
      <c r="F495">
        <v>1</v>
      </c>
      <c r="G495">
        <v>1</v>
      </c>
      <c r="H495">
        <v>0</v>
      </c>
      <c r="I495">
        <v>1</v>
      </c>
      <c r="J495">
        <v>0</v>
      </c>
      <c r="K495">
        <v>1</v>
      </c>
      <c r="L495">
        <v>0</v>
      </c>
    </row>
    <row r="496" spans="3:12" x14ac:dyDescent="0.2">
      <c r="C496">
        <v>0</v>
      </c>
      <c r="D496">
        <v>1</v>
      </c>
      <c r="E496">
        <v>1</v>
      </c>
      <c r="F496">
        <v>1</v>
      </c>
      <c r="G496">
        <v>1</v>
      </c>
      <c r="H496">
        <v>0</v>
      </c>
      <c r="I496">
        <v>1</v>
      </c>
      <c r="J496">
        <v>0</v>
      </c>
      <c r="K496">
        <v>1</v>
      </c>
      <c r="L496">
        <v>1</v>
      </c>
    </row>
    <row r="497" spans="3:12" x14ac:dyDescent="0.2">
      <c r="C497">
        <v>0</v>
      </c>
      <c r="D497">
        <v>1</v>
      </c>
      <c r="E497">
        <v>1</v>
      </c>
      <c r="F497">
        <v>1</v>
      </c>
      <c r="G497">
        <v>1</v>
      </c>
      <c r="H497">
        <v>0</v>
      </c>
      <c r="I497">
        <v>1</v>
      </c>
      <c r="J497">
        <v>1</v>
      </c>
      <c r="K497">
        <v>0</v>
      </c>
      <c r="L497">
        <v>0</v>
      </c>
    </row>
    <row r="498" spans="3:12" x14ac:dyDescent="0.2">
      <c r="C498">
        <v>0</v>
      </c>
      <c r="D498">
        <v>1</v>
      </c>
      <c r="E498">
        <v>1</v>
      </c>
      <c r="F498">
        <v>1</v>
      </c>
      <c r="G498">
        <v>1</v>
      </c>
      <c r="H498">
        <v>0</v>
      </c>
      <c r="I498">
        <v>1</v>
      </c>
      <c r="J498">
        <v>1</v>
      </c>
      <c r="K498">
        <v>0</v>
      </c>
      <c r="L498">
        <v>1</v>
      </c>
    </row>
    <row r="499" spans="3:12" x14ac:dyDescent="0.2">
      <c r="C499">
        <v>0</v>
      </c>
      <c r="D499">
        <v>1</v>
      </c>
      <c r="E499">
        <v>1</v>
      </c>
      <c r="F499">
        <v>1</v>
      </c>
      <c r="G499">
        <v>1</v>
      </c>
      <c r="H499">
        <v>0</v>
      </c>
      <c r="I499">
        <v>1</v>
      </c>
      <c r="J499">
        <v>1</v>
      </c>
      <c r="K499">
        <v>1</v>
      </c>
      <c r="L499">
        <v>0</v>
      </c>
    </row>
    <row r="500" spans="3:12" x14ac:dyDescent="0.2">
      <c r="C500">
        <v>0</v>
      </c>
      <c r="D500">
        <v>1</v>
      </c>
      <c r="E500">
        <v>1</v>
      </c>
      <c r="F500">
        <v>1</v>
      </c>
      <c r="G500">
        <v>1</v>
      </c>
      <c r="H500">
        <v>0</v>
      </c>
      <c r="I500">
        <v>1</v>
      </c>
      <c r="J500">
        <v>1</v>
      </c>
      <c r="K500">
        <v>1</v>
      </c>
      <c r="L500">
        <v>1</v>
      </c>
    </row>
    <row r="501" spans="3:12" x14ac:dyDescent="0.2">
      <c r="C501">
        <v>0</v>
      </c>
      <c r="D501">
        <v>1</v>
      </c>
      <c r="E501">
        <v>1</v>
      </c>
      <c r="F501">
        <v>1</v>
      </c>
      <c r="G501">
        <v>1</v>
      </c>
      <c r="H501">
        <v>1</v>
      </c>
      <c r="I501">
        <v>0</v>
      </c>
      <c r="J501">
        <v>0</v>
      </c>
      <c r="K501">
        <v>0</v>
      </c>
      <c r="L501">
        <v>0</v>
      </c>
    </row>
    <row r="502" spans="3:12" x14ac:dyDescent="0.2">
      <c r="C502">
        <v>0</v>
      </c>
      <c r="D502">
        <v>1</v>
      </c>
      <c r="E502">
        <v>1</v>
      </c>
      <c r="F502">
        <v>1</v>
      </c>
      <c r="G502">
        <v>1</v>
      </c>
      <c r="H502">
        <v>1</v>
      </c>
      <c r="I502">
        <v>0</v>
      </c>
      <c r="J502">
        <v>0</v>
      </c>
      <c r="K502">
        <v>0</v>
      </c>
      <c r="L502">
        <v>1</v>
      </c>
    </row>
    <row r="503" spans="3:12" x14ac:dyDescent="0.2">
      <c r="C503">
        <v>0</v>
      </c>
      <c r="D503">
        <v>1</v>
      </c>
      <c r="E503">
        <v>1</v>
      </c>
      <c r="F503">
        <v>1</v>
      </c>
      <c r="G503">
        <v>1</v>
      </c>
      <c r="H503">
        <v>1</v>
      </c>
      <c r="I503">
        <v>0</v>
      </c>
      <c r="J503">
        <v>0</v>
      </c>
      <c r="K503">
        <v>1</v>
      </c>
      <c r="L503">
        <v>0</v>
      </c>
    </row>
    <row r="504" spans="3:12" x14ac:dyDescent="0.2">
      <c r="C504">
        <v>0</v>
      </c>
      <c r="D504">
        <v>1</v>
      </c>
      <c r="E504">
        <v>1</v>
      </c>
      <c r="F504">
        <v>1</v>
      </c>
      <c r="G504">
        <v>1</v>
      </c>
      <c r="H504">
        <v>1</v>
      </c>
      <c r="I504">
        <v>0</v>
      </c>
      <c r="J504">
        <v>0</v>
      </c>
      <c r="K504">
        <v>1</v>
      </c>
      <c r="L504">
        <v>1</v>
      </c>
    </row>
    <row r="505" spans="3:12" x14ac:dyDescent="0.2">
      <c r="C505">
        <v>0</v>
      </c>
      <c r="D505">
        <v>1</v>
      </c>
      <c r="E505">
        <v>1</v>
      </c>
      <c r="F505">
        <v>1</v>
      </c>
      <c r="G505">
        <v>1</v>
      </c>
      <c r="H505">
        <v>1</v>
      </c>
      <c r="I505">
        <v>0</v>
      </c>
      <c r="J505">
        <v>1</v>
      </c>
      <c r="K505">
        <v>0</v>
      </c>
      <c r="L505">
        <v>0</v>
      </c>
    </row>
    <row r="506" spans="3:12" x14ac:dyDescent="0.2">
      <c r="C506">
        <v>0</v>
      </c>
      <c r="D506">
        <v>1</v>
      </c>
      <c r="E506">
        <v>1</v>
      </c>
      <c r="F506">
        <v>1</v>
      </c>
      <c r="G506">
        <v>1</v>
      </c>
      <c r="H506">
        <v>1</v>
      </c>
      <c r="I506">
        <v>0</v>
      </c>
      <c r="J506">
        <v>1</v>
      </c>
      <c r="K506">
        <v>0</v>
      </c>
      <c r="L506">
        <v>1</v>
      </c>
    </row>
    <row r="507" spans="3:12" x14ac:dyDescent="0.2">
      <c r="C507">
        <v>0</v>
      </c>
      <c r="D507">
        <v>1</v>
      </c>
      <c r="E507">
        <v>1</v>
      </c>
      <c r="F507">
        <v>1</v>
      </c>
      <c r="G507">
        <v>1</v>
      </c>
      <c r="H507">
        <v>1</v>
      </c>
      <c r="I507">
        <v>0</v>
      </c>
      <c r="J507">
        <v>1</v>
      </c>
      <c r="K507">
        <v>1</v>
      </c>
      <c r="L507">
        <v>0</v>
      </c>
    </row>
    <row r="508" spans="3:12" x14ac:dyDescent="0.2">
      <c r="C508">
        <v>0</v>
      </c>
      <c r="D508">
        <v>1</v>
      </c>
      <c r="E508">
        <v>1</v>
      </c>
      <c r="F508">
        <v>1</v>
      </c>
      <c r="G508">
        <v>1</v>
      </c>
      <c r="H508">
        <v>1</v>
      </c>
      <c r="I508">
        <v>0</v>
      </c>
      <c r="J508">
        <v>1</v>
      </c>
      <c r="K508">
        <v>1</v>
      </c>
      <c r="L508">
        <v>1</v>
      </c>
    </row>
    <row r="509" spans="3:12" x14ac:dyDescent="0.2">
      <c r="C509">
        <v>0</v>
      </c>
      <c r="D509">
        <v>1</v>
      </c>
      <c r="E509">
        <v>1</v>
      </c>
      <c r="F509">
        <v>1</v>
      </c>
      <c r="G509">
        <v>1</v>
      </c>
      <c r="H509">
        <v>1</v>
      </c>
      <c r="I509">
        <v>1</v>
      </c>
      <c r="J509">
        <v>0</v>
      </c>
      <c r="K509">
        <v>0</v>
      </c>
      <c r="L509">
        <v>0</v>
      </c>
    </row>
    <row r="510" spans="3:12" x14ac:dyDescent="0.2">
      <c r="C510">
        <v>0</v>
      </c>
      <c r="D510">
        <v>1</v>
      </c>
      <c r="E510">
        <v>1</v>
      </c>
      <c r="F510">
        <v>1</v>
      </c>
      <c r="G510">
        <v>1</v>
      </c>
      <c r="H510">
        <v>1</v>
      </c>
      <c r="I510">
        <v>1</v>
      </c>
      <c r="J510">
        <v>0</v>
      </c>
      <c r="K510">
        <v>0</v>
      </c>
      <c r="L510">
        <v>1</v>
      </c>
    </row>
    <row r="511" spans="3:12" x14ac:dyDescent="0.2">
      <c r="C511">
        <v>0</v>
      </c>
      <c r="D511">
        <v>1</v>
      </c>
      <c r="E511">
        <v>1</v>
      </c>
      <c r="F511">
        <v>1</v>
      </c>
      <c r="G511">
        <v>1</v>
      </c>
      <c r="H511">
        <v>1</v>
      </c>
      <c r="I511">
        <v>1</v>
      </c>
      <c r="J511">
        <v>0</v>
      </c>
      <c r="K511">
        <v>1</v>
      </c>
      <c r="L511">
        <v>0</v>
      </c>
    </row>
    <row r="512" spans="3:12" x14ac:dyDescent="0.2">
      <c r="C512">
        <v>0</v>
      </c>
      <c r="D512">
        <v>1</v>
      </c>
      <c r="E512">
        <v>1</v>
      </c>
      <c r="F512">
        <v>1</v>
      </c>
      <c r="G512">
        <v>1</v>
      </c>
      <c r="H512">
        <v>1</v>
      </c>
      <c r="I512">
        <v>1</v>
      </c>
      <c r="J512">
        <v>0</v>
      </c>
      <c r="K512">
        <v>1</v>
      </c>
      <c r="L512">
        <v>1</v>
      </c>
    </row>
    <row r="513" spans="3:12" x14ac:dyDescent="0.2">
      <c r="C513">
        <v>0</v>
      </c>
      <c r="D513">
        <v>1</v>
      </c>
      <c r="E513">
        <v>1</v>
      </c>
      <c r="F513">
        <v>1</v>
      </c>
      <c r="G513">
        <v>1</v>
      </c>
      <c r="H513">
        <v>1</v>
      </c>
      <c r="I513">
        <v>1</v>
      </c>
      <c r="J513">
        <v>1</v>
      </c>
      <c r="K513">
        <v>0</v>
      </c>
      <c r="L513">
        <v>0</v>
      </c>
    </row>
    <row r="514" spans="3:12" x14ac:dyDescent="0.2">
      <c r="C514">
        <v>0</v>
      </c>
      <c r="D514">
        <v>1</v>
      </c>
      <c r="E514">
        <v>1</v>
      </c>
      <c r="F514">
        <v>1</v>
      </c>
      <c r="G514">
        <v>1</v>
      </c>
      <c r="H514">
        <v>1</v>
      </c>
      <c r="I514">
        <v>1</v>
      </c>
      <c r="J514">
        <v>1</v>
      </c>
      <c r="K514">
        <v>0</v>
      </c>
      <c r="L514">
        <v>1</v>
      </c>
    </row>
    <row r="515" spans="3:12" x14ac:dyDescent="0.2">
      <c r="C515">
        <v>0</v>
      </c>
      <c r="D515">
        <v>1</v>
      </c>
      <c r="E515">
        <v>1</v>
      </c>
      <c r="F515">
        <v>1</v>
      </c>
      <c r="G515">
        <v>1</v>
      </c>
      <c r="H515">
        <v>1</v>
      </c>
      <c r="I515">
        <v>1</v>
      </c>
      <c r="J515">
        <v>1</v>
      </c>
      <c r="K515">
        <v>1</v>
      </c>
      <c r="L515">
        <v>0</v>
      </c>
    </row>
    <row r="516" spans="3:12" x14ac:dyDescent="0.2">
      <c r="C516">
        <v>0</v>
      </c>
      <c r="D516">
        <v>1</v>
      </c>
      <c r="E516">
        <v>1</v>
      </c>
      <c r="F516">
        <v>1</v>
      </c>
      <c r="G516">
        <v>1</v>
      </c>
      <c r="H516">
        <v>1</v>
      </c>
      <c r="I516">
        <v>1</v>
      </c>
      <c r="J516">
        <v>1</v>
      </c>
      <c r="K516">
        <v>1</v>
      </c>
      <c r="L516">
        <v>1</v>
      </c>
    </row>
    <row r="517" spans="3:12" x14ac:dyDescent="0.2">
      <c r="C517">
        <v>1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</row>
    <row r="518" spans="3:12" x14ac:dyDescent="0.2">
      <c r="C518">
        <v>1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1</v>
      </c>
    </row>
    <row r="519" spans="3:12" x14ac:dyDescent="0.2">
      <c r="C519">
        <v>1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1</v>
      </c>
      <c r="L519">
        <v>0</v>
      </c>
    </row>
    <row r="520" spans="3:12" x14ac:dyDescent="0.2">
      <c r="C520">
        <v>1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1</v>
      </c>
      <c r="L520">
        <v>1</v>
      </c>
    </row>
    <row r="521" spans="3:12" x14ac:dyDescent="0.2">
      <c r="C521">
        <v>1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1</v>
      </c>
      <c r="K521">
        <v>0</v>
      </c>
      <c r="L521">
        <v>0</v>
      </c>
    </row>
    <row r="522" spans="3:12" x14ac:dyDescent="0.2">
      <c r="C522">
        <v>1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1</v>
      </c>
      <c r="K522">
        <v>0</v>
      </c>
      <c r="L522">
        <v>1</v>
      </c>
    </row>
    <row r="523" spans="3:12" x14ac:dyDescent="0.2">
      <c r="C523">
        <v>1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1</v>
      </c>
      <c r="K523">
        <v>1</v>
      </c>
      <c r="L523">
        <v>0</v>
      </c>
    </row>
    <row r="524" spans="3:12" x14ac:dyDescent="0.2">
      <c r="C524">
        <v>1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1</v>
      </c>
      <c r="K524">
        <v>1</v>
      </c>
      <c r="L524">
        <v>1</v>
      </c>
    </row>
    <row r="525" spans="3:12" x14ac:dyDescent="0.2">
      <c r="C525">
        <v>1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1</v>
      </c>
      <c r="J525">
        <v>0</v>
      </c>
      <c r="K525">
        <v>0</v>
      </c>
      <c r="L525">
        <v>0</v>
      </c>
    </row>
    <row r="526" spans="3:12" x14ac:dyDescent="0.2">
      <c r="C526">
        <v>1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1</v>
      </c>
      <c r="J526">
        <v>0</v>
      </c>
      <c r="K526">
        <v>0</v>
      </c>
      <c r="L526">
        <v>1</v>
      </c>
    </row>
    <row r="527" spans="3:12" x14ac:dyDescent="0.2">
      <c r="C527">
        <v>1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1</v>
      </c>
      <c r="J527">
        <v>0</v>
      </c>
      <c r="K527">
        <v>1</v>
      </c>
      <c r="L527">
        <v>0</v>
      </c>
    </row>
    <row r="528" spans="3:12" x14ac:dyDescent="0.2">
      <c r="C528">
        <v>1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1</v>
      </c>
      <c r="J528">
        <v>0</v>
      </c>
      <c r="K528">
        <v>1</v>
      </c>
      <c r="L528">
        <v>1</v>
      </c>
    </row>
    <row r="529" spans="3:12" x14ac:dyDescent="0.2">
      <c r="C529">
        <v>1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1</v>
      </c>
      <c r="K529">
        <v>0</v>
      </c>
      <c r="L529">
        <v>0</v>
      </c>
    </row>
    <row r="530" spans="3:12" x14ac:dyDescent="0.2">
      <c r="C530">
        <v>1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1</v>
      </c>
      <c r="K530">
        <v>0</v>
      </c>
      <c r="L530">
        <v>1</v>
      </c>
    </row>
    <row r="531" spans="3:12" x14ac:dyDescent="0.2">
      <c r="C531">
        <v>1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1</v>
      </c>
      <c r="J531">
        <v>1</v>
      </c>
      <c r="K531">
        <v>1</v>
      </c>
      <c r="L531">
        <v>0</v>
      </c>
    </row>
    <row r="532" spans="3:12" x14ac:dyDescent="0.2">
      <c r="C532">
        <v>1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1</v>
      </c>
      <c r="J532">
        <v>1</v>
      </c>
      <c r="K532">
        <v>1</v>
      </c>
      <c r="L532">
        <v>1</v>
      </c>
    </row>
    <row r="533" spans="3:12" x14ac:dyDescent="0.2">
      <c r="C533">
        <v>1</v>
      </c>
      <c r="D533">
        <v>0</v>
      </c>
      <c r="E533">
        <v>0</v>
      </c>
      <c r="F533">
        <v>0</v>
      </c>
      <c r="G533">
        <v>0</v>
      </c>
      <c r="H533">
        <v>1</v>
      </c>
      <c r="I533">
        <v>0</v>
      </c>
      <c r="J533">
        <v>0</v>
      </c>
      <c r="K533">
        <v>0</v>
      </c>
      <c r="L533">
        <v>0</v>
      </c>
    </row>
    <row r="534" spans="3:12" x14ac:dyDescent="0.2">
      <c r="C534">
        <v>1</v>
      </c>
      <c r="D534">
        <v>0</v>
      </c>
      <c r="E534">
        <v>0</v>
      </c>
      <c r="F534">
        <v>0</v>
      </c>
      <c r="G534">
        <v>0</v>
      </c>
      <c r="H534">
        <v>1</v>
      </c>
      <c r="I534">
        <v>0</v>
      </c>
      <c r="J534">
        <v>0</v>
      </c>
      <c r="K534">
        <v>0</v>
      </c>
      <c r="L534">
        <v>1</v>
      </c>
    </row>
    <row r="535" spans="3:12" x14ac:dyDescent="0.2">
      <c r="C535">
        <v>1</v>
      </c>
      <c r="D535">
        <v>0</v>
      </c>
      <c r="E535">
        <v>0</v>
      </c>
      <c r="F535">
        <v>0</v>
      </c>
      <c r="G535">
        <v>0</v>
      </c>
      <c r="H535">
        <v>1</v>
      </c>
      <c r="I535">
        <v>0</v>
      </c>
      <c r="J535">
        <v>0</v>
      </c>
      <c r="K535">
        <v>1</v>
      </c>
      <c r="L535">
        <v>0</v>
      </c>
    </row>
    <row r="536" spans="3:12" x14ac:dyDescent="0.2">
      <c r="C536">
        <v>1</v>
      </c>
      <c r="D536">
        <v>0</v>
      </c>
      <c r="E536">
        <v>0</v>
      </c>
      <c r="F536">
        <v>0</v>
      </c>
      <c r="G536">
        <v>0</v>
      </c>
      <c r="H536">
        <v>1</v>
      </c>
      <c r="I536">
        <v>0</v>
      </c>
      <c r="J536">
        <v>0</v>
      </c>
      <c r="K536">
        <v>1</v>
      </c>
      <c r="L536">
        <v>1</v>
      </c>
    </row>
    <row r="537" spans="3:12" x14ac:dyDescent="0.2">
      <c r="C537">
        <v>1</v>
      </c>
      <c r="D537">
        <v>0</v>
      </c>
      <c r="E537">
        <v>0</v>
      </c>
      <c r="F537">
        <v>0</v>
      </c>
      <c r="G537">
        <v>0</v>
      </c>
      <c r="H537">
        <v>1</v>
      </c>
      <c r="I537">
        <v>0</v>
      </c>
      <c r="J537">
        <v>1</v>
      </c>
      <c r="K537">
        <v>0</v>
      </c>
      <c r="L537">
        <v>0</v>
      </c>
    </row>
    <row r="538" spans="3:12" x14ac:dyDescent="0.2">
      <c r="C538">
        <v>1</v>
      </c>
      <c r="D538">
        <v>0</v>
      </c>
      <c r="E538">
        <v>0</v>
      </c>
      <c r="F538">
        <v>0</v>
      </c>
      <c r="G538">
        <v>0</v>
      </c>
      <c r="H538">
        <v>1</v>
      </c>
      <c r="I538">
        <v>0</v>
      </c>
      <c r="J538">
        <v>1</v>
      </c>
      <c r="K538">
        <v>0</v>
      </c>
      <c r="L538">
        <v>1</v>
      </c>
    </row>
    <row r="539" spans="3:12" x14ac:dyDescent="0.2">
      <c r="C539">
        <v>1</v>
      </c>
      <c r="D539">
        <v>0</v>
      </c>
      <c r="E539">
        <v>0</v>
      </c>
      <c r="F539">
        <v>0</v>
      </c>
      <c r="G539">
        <v>0</v>
      </c>
      <c r="H539">
        <v>1</v>
      </c>
      <c r="I539">
        <v>0</v>
      </c>
      <c r="J539">
        <v>1</v>
      </c>
      <c r="K539">
        <v>1</v>
      </c>
      <c r="L539">
        <v>0</v>
      </c>
    </row>
    <row r="540" spans="3:12" x14ac:dyDescent="0.2">
      <c r="C540">
        <v>1</v>
      </c>
      <c r="D540">
        <v>0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1</v>
      </c>
      <c r="K540">
        <v>1</v>
      </c>
      <c r="L540">
        <v>1</v>
      </c>
    </row>
    <row r="541" spans="3:12" x14ac:dyDescent="0.2">
      <c r="C541">
        <v>1</v>
      </c>
      <c r="D541">
        <v>0</v>
      </c>
      <c r="E541">
        <v>0</v>
      </c>
      <c r="F541">
        <v>0</v>
      </c>
      <c r="G541">
        <v>0</v>
      </c>
      <c r="H541">
        <v>1</v>
      </c>
      <c r="I541">
        <v>1</v>
      </c>
      <c r="J541">
        <v>0</v>
      </c>
      <c r="K541">
        <v>0</v>
      </c>
      <c r="L541">
        <v>0</v>
      </c>
    </row>
    <row r="542" spans="3:12" x14ac:dyDescent="0.2">
      <c r="C542">
        <v>1</v>
      </c>
      <c r="D542">
        <v>0</v>
      </c>
      <c r="E542">
        <v>0</v>
      </c>
      <c r="F542">
        <v>0</v>
      </c>
      <c r="G542">
        <v>0</v>
      </c>
      <c r="H542">
        <v>1</v>
      </c>
      <c r="I542">
        <v>1</v>
      </c>
      <c r="J542">
        <v>0</v>
      </c>
      <c r="K542">
        <v>0</v>
      </c>
      <c r="L542">
        <v>1</v>
      </c>
    </row>
    <row r="543" spans="3:12" x14ac:dyDescent="0.2">
      <c r="C543">
        <v>1</v>
      </c>
      <c r="D543">
        <v>0</v>
      </c>
      <c r="E543">
        <v>0</v>
      </c>
      <c r="F543">
        <v>0</v>
      </c>
      <c r="G543">
        <v>0</v>
      </c>
      <c r="H543">
        <v>1</v>
      </c>
      <c r="I543">
        <v>1</v>
      </c>
      <c r="J543">
        <v>0</v>
      </c>
      <c r="K543">
        <v>1</v>
      </c>
      <c r="L543">
        <v>0</v>
      </c>
    </row>
    <row r="544" spans="3:12" x14ac:dyDescent="0.2">
      <c r="C544">
        <v>1</v>
      </c>
      <c r="D544">
        <v>0</v>
      </c>
      <c r="E544">
        <v>0</v>
      </c>
      <c r="F544">
        <v>0</v>
      </c>
      <c r="G544">
        <v>0</v>
      </c>
      <c r="H544">
        <v>1</v>
      </c>
      <c r="I544">
        <v>1</v>
      </c>
      <c r="J544">
        <v>0</v>
      </c>
      <c r="K544">
        <v>1</v>
      </c>
      <c r="L544">
        <v>1</v>
      </c>
    </row>
    <row r="545" spans="3:12" x14ac:dyDescent="0.2">
      <c r="C545">
        <v>1</v>
      </c>
      <c r="D545">
        <v>0</v>
      </c>
      <c r="E545">
        <v>0</v>
      </c>
      <c r="F545">
        <v>0</v>
      </c>
      <c r="G545">
        <v>0</v>
      </c>
      <c r="H545">
        <v>1</v>
      </c>
      <c r="I545">
        <v>1</v>
      </c>
      <c r="J545">
        <v>1</v>
      </c>
      <c r="K545">
        <v>0</v>
      </c>
      <c r="L545">
        <v>0</v>
      </c>
    </row>
    <row r="546" spans="3:12" x14ac:dyDescent="0.2">
      <c r="C546">
        <v>1</v>
      </c>
      <c r="D546">
        <v>0</v>
      </c>
      <c r="E546">
        <v>0</v>
      </c>
      <c r="F546">
        <v>0</v>
      </c>
      <c r="G546">
        <v>0</v>
      </c>
      <c r="H546">
        <v>1</v>
      </c>
      <c r="I546">
        <v>1</v>
      </c>
      <c r="J546">
        <v>1</v>
      </c>
      <c r="K546">
        <v>0</v>
      </c>
      <c r="L546">
        <v>1</v>
      </c>
    </row>
    <row r="547" spans="3:12" x14ac:dyDescent="0.2">
      <c r="C547">
        <v>1</v>
      </c>
      <c r="D547">
        <v>0</v>
      </c>
      <c r="E547">
        <v>0</v>
      </c>
      <c r="F547">
        <v>0</v>
      </c>
      <c r="G547">
        <v>0</v>
      </c>
      <c r="H547">
        <v>1</v>
      </c>
      <c r="I547">
        <v>1</v>
      </c>
      <c r="J547">
        <v>1</v>
      </c>
      <c r="K547">
        <v>1</v>
      </c>
      <c r="L547">
        <v>0</v>
      </c>
    </row>
    <row r="548" spans="3:12" x14ac:dyDescent="0.2">
      <c r="C548">
        <v>1</v>
      </c>
      <c r="D548">
        <v>0</v>
      </c>
      <c r="E548">
        <v>0</v>
      </c>
      <c r="F548">
        <v>0</v>
      </c>
      <c r="G548">
        <v>0</v>
      </c>
      <c r="H548">
        <v>1</v>
      </c>
      <c r="I548">
        <v>1</v>
      </c>
      <c r="J548">
        <v>1</v>
      </c>
      <c r="K548">
        <v>1</v>
      </c>
      <c r="L548">
        <v>1</v>
      </c>
    </row>
    <row r="549" spans="3:12" x14ac:dyDescent="0.2">
      <c r="C549">
        <v>1</v>
      </c>
      <c r="D549">
        <v>0</v>
      </c>
      <c r="E549">
        <v>0</v>
      </c>
      <c r="F549">
        <v>0</v>
      </c>
      <c r="G549">
        <v>1</v>
      </c>
      <c r="H549">
        <v>0</v>
      </c>
      <c r="I549">
        <v>0</v>
      </c>
      <c r="J549">
        <v>0</v>
      </c>
      <c r="K549">
        <v>0</v>
      </c>
      <c r="L549">
        <v>0</v>
      </c>
    </row>
    <row r="550" spans="3:12" x14ac:dyDescent="0.2">
      <c r="C550">
        <v>1</v>
      </c>
      <c r="D550">
        <v>0</v>
      </c>
      <c r="E550">
        <v>0</v>
      </c>
      <c r="F550">
        <v>0</v>
      </c>
      <c r="G550">
        <v>1</v>
      </c>
      <c r="H550">
        <v>0</v>
      </c>
      <c r="I550">
        <v>0</v>
      </c>
      <c r="J550">
        <v>0</v>
      </c>
      <c r="K550">
        <v>0</v>
      </c>
      <c r="L550">
        <v>1</v>
      </c>
    </row>
    <row r="551" spans="3:12" x14ac:dyDescent="0.2">
      <c r="C551">
        <v>1</v>
      </c>
      <c r="D551">
        <v>0</v>
      </c>
      <c r="E551">
        <v>0</v>
      </c>
      <c r="F551">
        <v>0</v>
      </c>
      <c r="G551">
        <v>1</v>
      </c>
      <c r="H551">
        <v>0</v>
      </c>
      <c r="I551">
        <v>0</v>
      </c>
      <c r="J551">
        <v>0</v>
      </c>
      <c r="K551">
        <v>1</v>
      </c>
      <c r="L551">
        <v>0</v>
      </c>
    </row>
    <row r="552" spans="3:12" x14ac:dyDescent="0.2">
      <c r="C552">
        <v>1</v>
      </c>
      <c r="D552">
        <v>0</v>
      </c>
      <c r="E552">
        <v>0</v>
      </c>
      <c r="F552">
        <v>0</v>
      </c>
      <c r="G552">
        <v>1</v>
      </c>
      <c r="H552">
        <v>0</v>
      </c>
      <c r="I552">
        <v>0</v>
      </c>
      <c r="J552">
        <v>0</v>
      </c>
      <c r="K552">
        <v>1</v>
      </c>
      <c r="L552">
        <v>1</v>
      </c>
    </row>
    <row r="553" spans="3:12" x14ac:dyDescent="0.2">
      <c r="C553">
        <v>1</v>
      </c>
      <c r="D553">
        <v>0</v>
      </c>
      <c r="E553">
        <v>0</v>
      </c>
      <c r="F553">
        <v>0</v>
      </c>
      <c r="G553">
        <v>1</v>
      </c>
      <c r="H553">
        <v>0</v>
      </c>
      <c r="I553">
        <v>0</v>
      </c>
      <c r="J553">
        <v>1</v>
      </c>
      <c r="K553">
        <v>0</v>
      </c>
      <c r="L553">
        <v>0</v>
      </c>
    </row>
    <row r="554" spans="3:12" x14ac:dyDescent="0.2">
      <c r="C554">
        <v>1</v>
      </c>
      <c r="D554">
        <v>0</v>
      </c>
      <c r="E554">
        <v>0</v>
      </c>
      <c r="F554">
        <v>0</v>
      </c>
      <c r="G554">
        <v>1</v>
      </c>
      <c r="H554">
        <v>0</v>
      </c>
      <c r="I554">
        <v>0</v>
      </c>
      <c r="J554">
        <v>1</v>
      </c>
      <c r="K554">
        <v>0</v>
      </c>
      <c r="L554">
        <v>1</v>
      </c>
    </row>
    <row r="555" spans="3:12" x14ac:dyDescent="0.2">
      <c r="C555">
        <v>1</v>
      </c>
      <c r="D555">
        <v>0</v>
      </c>
      <c r="E555">
        <v>0</v>
      </c>
      <c r="F555">
        <v>0</v>
      </c>
      <c r="G555">
        <v>1</v>
      </c>
      <c r="H555">
        <v>0</v>
      </c>
      <c r="I555">
        <v>0</v>
      </c>
      <c r="J555">
        <v>1</v>
      </c>
      <c r="K555">
        <v>1</v>
      </c>
      <c r="L555">
        <v>0</v>
      </c>
    </row>
    <row r="556" spans="3:12" x14ac:dyDescent="0.2">
      <c r="C556">
        <v>1</v>
      </c>
      <c r="D556">
        <v>0</v>
      </c>
      <c r="E556">
        <v>0</v>
      </c>
      <c r="F556">
        <v>0</v>
      </c>
      <c r="G556">
        <v>1</v>
      </c>
      <c r="H556">
        <v>0</v>
      </c>
      <c r="I556">
        <v>0</v>
      </c>
      <c r="J556">
        <v>1</v>
      </c>
      <c r="K556">
        <v>1</v>
      </c>
      <c r="L556">
        <v>1</v>
      </c>
    </row>
    <row r="557" spans="3:12" x14ac:dyDescent="0.2">
      <c r="C557">
        <v>1</v>
      </c>
      <c r="D557">
        <v>0</v>
      </c>
      <c r="E557">
        <v>0</v>
      </c>
      <c r="F557">
        <v>0</v>
      </c>
      <c r="G557">
        <v>1</v>
      </c>
      <c r="H557">
        <v>0</v>
      </c>
      <c r="I557">
        <v>1</v>
      </c>
      <c r="J557">
        <v>0</v>
      </c>
      <c r="K557">
        <v>0</v>
      </c>
      <c r="L557">
        <v>0</v>
      </c>
    </row>
    <row r="558" spans="3:12" x14ac:dyDescent="0.2">
      <c r="C558">
        <v>1</v>
      </c>
      <c r="D558">
        <v>0</v>
      </c>
      <c r="E558">
        <v>0</v>
      </c>
      <c r="F558">
        <v>0</v>
      </c>
      <c r="G558">
        <v>1</v>
      </c>
      <c r="H558">
        <v>0</v>
      </c>
      <c r="I558">
        <v>1</v>
      </c>
      <c r="J558">
        <v>0</v>
      </c>
      <c r="K558">
        <v>0</v>
      </c>
      <c r="L558">
        <v>1</v>
      </c>
    </row>
    <row r="559" spans="3:12" x14ac:dyDescent="0.2">
      <c r="C559">
        <v>1</v>
      </c>
      <c r="D559">
        <v>0</v>
      </c>
      <c r="E559">
        <v>0</v>
      </c>
      <c r="F559">
        <v>0</v>
      </c>
      <c r="G559">
        <v>1</v>
      </c>
      <c r="H559">
        <v>0</v>
      </c>
      <c r="I559">
        <v>1</v>
      </c>
      <c r="J559">
        <v>0</v>
      </c>
      <c r="K559">
        <v>1</v>
      </c>
      <c r="L559">
        <v>0</v>
      </c>
    </row>
    <row r="560" spans="3:12" x14ac:dyDescent="0.2">
      <c r="C560">
        <v>1</v>
      </c>
      <c r="D560">
        <v>0</v>
      </c>
      <c r="E560">
        <v>0</v>
      </c>
      <c r="F560">
        <v>0</v>
      </c>
      <c r="G560">
        <v>1</v>
      </c>
      <c r="H560">
        <v>0</v>
      </c>
      <c r="I560">
        <v>1</v>
      </c>
      <c r="J560">
        <v>0</v>
      </c>
      <c r="K560">
        <v>1</v>
      </c>
      <c r="L560">
        <v>1</v>
      </c>
    </row>
    <row r="561" spans="3:12" x14ac:dyDescent="0.2">
      <c r="C561">
        <v>1</v>
      </c>
      <c r="D561">
        <v>0</v>
      </c>
      <c r="E561">
        <v>0</v>
      </c>
      <c r="F561">
        <v>0</v>
      </c>
      <c r="G561">
        <v>1</v>
      </c>
      <c r="H561">
        <v>0</v>
      </c>
      <c r="I561">
        <v>1</v>
      </c>
      <c r="J561">
        <v>1</v>
      </c>
      <c r="K561">
        <v>0</v>
      </c>
      <c r="L561">
        <v>0</v>
      </c>
    </row>
    <row r="562" spans="3:12" x14ac:dyDescent="0.2">
      <c r="C562">
        <v>1</v>
      </c>
      <c r="D562">
        <v>0</v>
      </c>
      <c r="E562">
        <v>0</v>
      </c>
      <c r="F562">
        <v>0</v>
      </c>
      <c r="G562">
        <v>1</v>
      </c>
      <c r="H562">
        <v>0</v>
      </c>
      <c r="I562">
        <v>1</v>
      </c>
      <c r="J562">
        <v>1</v>
      </c>
      <c r="K562">
        <v>0</v>
      </c>
      <c r="L562">
        <v>1</v>
      </c>
    </row>
    <row r="563" spans="3:12" x14ac:dyDescent="0.2">
      <c r="C563">
        <v>1</v>
      </c>
      <c r="D563">
        <v>0</v>
      </c>
      <c r="E563">
        <v>0</v>
      </c>
      <c r="F563">
        <v>0</v>
      </c>
      <c r="G563">
        <v>1</v>
      </c>
      <c r="H563">
        <v>0</v>
      </c>
      <c r="I563">
        <v>1</v>
      </c>
      <c r="J563">
        <v>1</v>
      </c>
      <c r="K563">
        <v>1</v>
      </c>
      <c r="L563">
        <v>0</v>
      </c>
    </row>
    <row r="564" spans="3:12" x14ac:dyDescent="0.2">
      <c r="C564">
        <v>1</v>
      </c>
      <c r="D564">
        <v>0</v>
      </c>
      <c r="E564">
        <v>0</v>
      </c>
      <c r="F564">
        <v>0</v>
      </c>
      <c r="G564">
        <v>1</v>
      </c>
      <c r="H564">
        <v>0</v>
      </c>
      <c r="I564">
        <v>1</v>
      </c>
      <c r="J564">
        <v>1</v>
      </c>
      <c r="K564">
        <v>1</v>
      </c>
      <c r="L564">
        <v>1</v>
      </c>
    </row>
    <row r="565" spans="3:12" x14ac:dyDescent="0.2">
      <c r="C565">
        <v>1</v>
      </c>
      <c r="D565">
        <v>0</v>
      </c>
      <c r="E565">
        <v>0</v>
      </c>
      <c r="F565">
        <v>0</v>
      </c>
      <c r="G565">
        <v>1</v>
      </c>
      <c r="H565">
        <v>1</v>
      </c>
      <c r="I565">
        <v>0</v>
      </c>
      <c r="J565">
        <v>0</v>
      </c>
      <c r="K565">
        <v>0</v>
      </c>
      <c r="L565">
        <v>0</v>
      </c>
    </row>
    <row r="566" spans="3:12" x14ac:dyDescent="0.2">
      <c r="C566">
        <v>1</v>
      </c>
      <c r="D566">
        <v>0</v>
      </c>
      <c r="E566">
        <v>0</v>
      </c>
      <c r="F566">
        <v>0</v>
      </c>
      <c r="G566">
        <v>1</v>
      </c>
      <c r="H566">
        <v>1</v>
      </c>
      <c r="I566">
        <v>0</v>
      </c>
      <c r="J566">
        <v>0</v>
      </c>
      <c r="K566">
        <v>0</v>
      </c>
      <c r="L566">
        <v>1</v>
      </c>
    </row>
    <row r="567" spans="3:12" x14ac:dyDescent="0.2">
      <c r="C567">
        <v>1</v>
      </c>
      <c r="D567">
        <v>0</v>
      </c>
      <c r="E567">
        <v>0</v>
      </c>
      <c r="F567">
        <v>0</v>
      </c>
      <c r="G567">
        <v>1</v>
      </c>
      <c r="H567">
        <v>1</v>
      </c>
      <c r="I567">
        <v>0</v>
      </c>
      <c r="J567">
        <v>0</v>
      </c>
      <c r="K567">
        <v>1</v>
      </c>
      <c r="L567">
        <v>0</v>
      </c>
    </row>
    <row r="568" spans="3:12" x14ac:dyDescent="0.2">
      <c r="C568">
        <v>1</v>
      </c>
      <c r="D568">
        <v>0</v>
      </c>
      <c r="E568">
        <v>0</v>
      </c>
      <c r="F568">
        <v>0</v>
      </c>
      <c r="G568">
        <v>1</v>
      </c>
      <c r="H568">
        <v>1</v>
      </c>
      <c r="I568">
        <v>0</v>
      </c>
      <c r="J568">
        <v>0</v>
      </c>
      <c r="K568">
        <v>1</v>
      </c>
      <c r="L568">
        <v>1</v>
      </c>
    </row>
    <row r="569" spans="3:12" x14ac:dyDescent="0.2">
      <c r="C569">
        <v>1</v>
      </c>
      <c r="D569">
        <v>0</v>
      </c>
      <c r="E569">
        <v>0</v>
      </c>
      <c r="F569">
        <v>0</v>
      </c>
      <c r="G569">
        <v>1</v>
      </c>
      <c r="H569">
        <v>1</v>
      </c>
      <c r="I569">
        <v>0</v>
      </c>
      <c r="J569">
        <v>1</v>
      </c>
      <c r="K569">
        <v>0</v>
      </c>
      <c r="L569">
        <v>0</v>
      </c>
    </row>
    <row r="570" spans="3:12" x14ac:dyDescent="0.2">
      <c r="C570">
        <v>1</v>
      </c>
      <c r="D570">
        <v>0</v>
      </c>
      <c r="E570">
        <v>0</v>
      </c>
      <c r="F570">
        <v>0</v>
      </c>
      <c r="G570">
        <v>1</v>
      </c>
      <c r="H570">
        <v>1</v>
      </c>
      <c r="I570">
        <v>0</v>
      </c>
      <c r="J570">
        <v>1</v>
      </c>
      <c r="K570">
        <v>0</v>
      </c>
      <c r="L570">
        <v>1</v>
      </c>
    </row>
    <row r="571" spans="3:12" x14ac:dyDescent="0.2">
      <c r="C571">
        <v>1</v>
      </c>
      <c r="D571">
        <v>0</v>
      </c>
      <c r="E571">
        <v>0</v>
      </c>
      <c r="F571">
        <v>0</v>
      </c>
      <c r="G571">
        <v>1</v>
      </c>
      <c r="H571">
        <v>1</v>
      </c>
      <c r="I571">
        <v>0</v>
      </c>
      <c r="J571">
        <v>1</v>
      </c>
      <c r="K571">
        <v>1</v>
      </c>
      <c r="L571">
        <v>0</v>
      </c>
    </row>
    <row r="572" spans="3:12" x14ac:dyDescent="0.2">
      <c r="C572">
        <v>1</v>
      </c>
      <c r="D572">
        <v>0</v>
      </c>
      <c r="E572">
        <v>0</v>
      </c>
      <c r="F572">
        <v>0</v>
      </c>
      <c r="G572">
        <v>1</v>
      </c>
      <c r="H572">
        <v>1</v>
      </c>
      <c r="I572">
        <v>0</v>
      </c>
      <c r="J572">
        <v>1</v>
      </c>
      <c r="K572">
        <v>1</v>
      </c>
      <c r="L572">
        <v>1</v>
      </c>
    </row>
    <row r="573" spans="3:12" x14ac:dyDescent="0.2">
      <c r="C573">
        <v>1</v>
      </c>
      <c r="D573">
        <v>0</v>
      </c>
      <c r="E573">
        <v>0</v>
      </c>
      <c r="F573">
        <v>0</v>
      </c>
      <c r="G573">
        <v>1</v>
      </c>
      <c r="H573">
        <v>1</v>
      </c>
      <c r="I573">
        <v>1</v>
      </c>
      <c r="J573">
        <v>0</v>
      </c>
      <c r="K573">
        <v>0</v>
      </c>
      <c r="L573">
        <v>0</v>
      </c>
    </row>
    <row r="574" spans="3:12" x14ac:dyDescent="0.2">
      <c r="C574">
        <v>1</v>
      </c>
      <c r="D574">
        <v>0</v>
      </c>
      <c r="E574">
        <v>0</v>
      </c>
      <c r="F574">
        <v>0</v>
      </c>
      <c r="G574">
        <v>1</v>
      </c>
      <c r="H574">
        <v>1</v>
      </c>
      <c r="I574">
        <v>1</v>
      </c>
      <c r="J574">
        <v>0</v>
      </c>
      <c r="K574">
        <v>0</v>
      </c>
      <c r="L574">
        <v>1</v>
      </c>
    </row>
    <row r="575" spans="3:12" x14ac:dyDescent="0.2">
      <c r="C575">
        <v>1</v>
      </c>
      <c r="D575">
        <v>0</v>
      </c>
      <c r="E575">
        <v>0</v>
      </c>
      <c r="F575">
        <v>0</v>
      </c>
      <c r="G575">
        <v>1</v>
      </c>
      <c r="H575">
        <v>1</v>
      </c>
      <c r="I575">
        <v>1</v>
      </c>
      <c r="J575">
        <v>0</v>
      </c>
      <c r="K575">
        <v>1</v>
      </c>
      <c r="L575">
        <v>0</v>
      </c>
    </row>
    <row r="576" spans="3:12" x14ac:dyDescent="0.2">
      <c r="C576">
        <v>1</v>
      </c>
      <c r="D576">
        <v>0</v>
      </c>
      <c r="E576">
        <v>0</v>
      </c>
      <c r="F576">
        <v>0</v>
      </c>
      <c r="G576">
        <v>1</v>
      </c>
      <c r="H576">
        <v>1</v>
      </c>
      <c r="I576">
        <v>1</v>
      </c>
      <c r="J576">
        <v>0</v>
      </c>
      <c r="K576">
        <v>1</v>
      </c>
      <c r="L576">
        <v>1</v>
      </c>
    </row>
    <row r="577" spans="3:12" x14ac:dyDescent="0.2">
      <c r="C577">
        <v>1</v>
      </c>
      <c r="D577">
        <v>0</v>
      </c>
      <c r="E577">
        <v>0</v>
      </c>
      <c r="F577">
        <v>0</v>
      </c>
      <c r="G577">
        <v>1</v>
      </c>
      <c r="H577">
        <v>1</v>
      </c>
      <c r="I577">
        <v>1</v>
      </c>
      <c r="J577">
        <v>1</v>
      </c>
      <c r="K577">
        <v>0</v>
      </c>
      <c r="L577">
        <v>0</v>
      </c>
    </row>
    <row r="578" spans="3:12" x14ac:dyDescent="0.2">
      <c r="C578">
        <v>1</v>
      </c>
      <c r="D578">
        <v>0</v>
      </c>
      <c r="E578">
        <v>0</v>
      </c>
      <c r="F578">
        <v>0</v>
      </c>
      <c r="G578">
        <v>1</v>
      </c>
      <c r="H578">
        <v>1</v>
      </c>
      <c r="I578">
        <v>1</v>
      </c>
      <c r="J578">
        <v>1</v>
      </c>
      <c r="K578">
        <v>0</v>
      </c>
      <c r="L578">
        <v>1</v>
      </c>
    </row>
    <row r="579" spans="3:12" x14ac:dyDescent="0.2">
      <c r="C579">
        <v>1</v>
      </c>
      <c r="D579">
        <v>0</v>
      </c>
      <c r="E579">
        <v>0</v>
      </c>
      <c r="F579">
        <v>0</v>
      </c>
      <c r="G579">
        <v>1</v>
      </c>
      <c r="H579">
        <v>1</v>
      </c>
      <c r="I579">
        <v>1</v>
      </c>
      <c r="J579">
        <v>1</v>
      </c>
      <c r="K579">
        <v>1</v>
      </c>
      <c r="L579">
        <v>0</v>
      </c>
    </row>
    <row r="580" spans="3:12" x14ac:dyDescent="0.2">
      <c r="C580">
        <v>1</v>
      </c>
      <c r="D580">
        <v>0</v>
      </c>
      <c r="E580">
        <v>0</v>
      </c>
      <c r="F580">
        <v>0</v>
      </c>
      <c r="G580">
        <v>1</v>
      </c>
      <c r="H580">
        <v>1</v>
      </c>
      <c r="I580">
        <v>1</v>
      </c>
      <c r="J580">
        <v>1</v>
      </c>
      <c r="K580">
        <v>1</v>
      </c>
      <c r="L580">
        <v>1</v>
      </c>
    </row>
    <row r="581" spans="3:12" x14ac:dyDescent="0.2">
      <c r="C581">
        <v>1</v>
      </c>
      <c r="D581">
        <v>0</v>
      </c>
      <c r="E581">
        <v>0</v>
      </c>
      <c r="F581">
        <v>1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</row>
    <row r="582" spans="3:12" x14ac:dyDescent="0.2">
      <c r="C582">
        <v>1</v>
      </c>
      <c r="D582">
        <v>0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1</v>
      </c>
    </row>
    <row r="583" spans="3:12" x14ac:dyDescent="0.2">
      <c r="C583">
        <v>1</v>
      </c>
      <c r="D583">
        <v>0</v>
      </c>
      <c r="E583">
        <v>0</v>
      </c>
      <c r="F583">
        <v>1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</row>
    <row r="584" spans="3:12" x14ac:dyDescent="0.2">
      <c r="C584">
        <v>1</v>
      </c>
      <c r="D584">
        <v>0</v>
      </c>
      <c r="E584">
        <v>0</v>
      </c>
      <c r="F584">
        <v>1</v>
      </c>
      <c r="G584">
        <v>0</v>
      </c>
      <c r="H584">
        <v>0</v>
      </c>
      <c r="I584">
        <v>0</v>
      </c>
      <c r="J584">
        <v>0</v>
      </c>
      <c r="K584">
        <v>1</v>
      </c>
      <c r="L584">
        <v>1</v>
      </c>
    </row>
    <row r="585" spans="3:12" x14ac:dyDescent="0.2">
      <c r="C585">
        <v>1</v>
      </c>
      <c r="D585">
        <v>0</v>
      </c>
      <c r="E585">
        <v>0</v>
      </c>
      <c r="F585">
        <v>1</v>
      </c>
      <c r="G585">
        <v>0</v>
      </c>
      <c r="H585">
        <v>0</v>
      </c>
      <c r="I585">
        <v>0</v>
      </c>
      <c r="J585">
        <v>1</v>
      </c>
      <c r="K585">
        <v>0</v>
      </c>
      <c r="L585">
        <v>0</v>
      </c>
    </row>
    <row r="586" spans="3:12" x14ac:dyDescent="0.2">
      <c r="C586">
        <v>1</v>
      </c>
      <c r="D586">
        <v>0</v>
      </c>
      <c r="E586">
        <v>0</v>
      </c>
      <c r="F586">
        <v>1</v>
      </c>
      <c r="G586">
        <v>0</v>
      </c>
      <c r="H586">
        <v>0</v>
      </c>
      <c r="I586">
        <v>0</v>
      </c>
      <c r="J586">
        <v>1</v>
      </c>
      <c r="K586">
        <v>0</v>
      </c>
      <c r="L586">
        <v>1</v>
      </c>
    </row>
    <row r="587" spans="3:12" x14ac:dyDescent="0.2">
      <c r="C587">
        <v>1</v>
      </c>
      <c r="D587">
        <v>0</v>
      </c>
      <c r="E587">
        <v>0</v>
      </c>
      <c r="F587">
        <v>1</v>
      </c>
      <c r="G587">
        <v>0</v>
      </c>
      <c r="H587">
        <v>0</v>
      </c>
      <c r="I587">
        <v>0</v>
      </c>
      <c r="J587">
        <v>1</v>
      </c>
      <c r="K587">
        <v>1</v>
      </c>
      <c r="L587">
        <v>0</v>
      </c>
    </row>
    <row r="588" spans="3:12" x14ac:dyDescent="0.2">
      <c r="C588">
        <v>1</v>
      </c>
      <c r="D588">
        <v>0</v>
      </c>
      <c r="E588">
        <v>0</v>
      </c>
      <c r="F588">
        <v>1</v>
      </c>
      <c r="G588">
        <v>0</v>
      </c>
      <c r="H588">
        <v>0</v>
      </c>
      <c r="I588">
        <v>0</v>
      </c>
      <c r="J588">
        <v>1</v>
      </c>
      <c r="K588">
        <v>1</v>
      </c>
      <c r="L588">
        <v>1</v>
      </c>
    </row>
    <row r="589" spans="3:12" x14ac:dyDescent="0.2">
      <c r="C589">
        <v>1</v>
      </c>
      <c r="D589">
        <v>0</v>
      </c>
      <c r="E589">
        <v>0</v>
      </c>
      <c r="F589">
        <v>1</v>
      </c>
      <c r="G589">
        <v>0</v>
      </c>
      <c r="H589">
        <v>0</v>
      </c>
      <c r="I589">
        <v>1</v>
      </c>
      <c r="J589">
        <v>0</v>
      </c>
      <c r="K589">
        <v>0</v>
      </c>
      <c r="L589">
        <v>0</v>
      </c>
    </row>
    <row r="590" spans="3:12" x14ac:dyDescent="0.2">
      <c r="C590">
        <v>1</v>
      </c>
      <c r="D590">
        <v>0</v>
      </c>
      <c r="E590">
        <v>0</v>
      </c>
      <c r="F590">
        <v>1</v>
      </c>
      <c r="G590">
        <v>0</v>
      </c>
      <c r="H590">
        <v>0</v>
      </c>
      <c r="I590">
        <v>1</v>
      </c>
      <c r="J590">
        <v>0</v>
      </c>
      <c r="K590">
        <v>0</v>
      </c>
      <c r="L590">
        <v>1</v>
      </c>
    </row>
    <row r="591" spans="3:12" x14ac:dyDescent="0.2">
      <c r="C591">
        <v>1</v>
      </c>
      <c r="D591">
        <v>0</v>
      </c>
      <c r="E591">
        <v>0</v>
      </c>
      <c r="F591">
        <v>1</v>
      </c>
      <c r="G591">
        <v>0</v>
      </c>
      <c r="H591">
        <v>0</v>
      </c>
      <c r="I591">
        <v>1</v>
      </c>
      <c r="J591">
        <v>0</v>
      </c>
      <c r="K591">
        <v>1</v>
      </c>
      <c r="L591">
        <v>0</v>
      </c>
    </row>
    <row r="592" spans="3:12" x14ac:dyDescent="0.2">
      <c r="C592">
        <v>1</v>
      </c>
      <c r="D592">
        <v>0</v>
      </c>
      <c r="E592">
        <v>0</v>
      </c>
      <c r="F592">
        <v>1</v>
      </c>
      <c r="G592">
        <v>0</v>
      </c>
      <c r="H592">
        <v>0</v>
      </c>
      <c r="I592">
        <v>1</v>
      </c>
      <c r="J592">
        <v>0</v>
      </c>
      <c r="K592">
        <v>1</v>
      </c>
      <c r="L592">
        <v>1</v>
      </c>
    </row>
    <row r="593" spans="3:12" x14ac:dyDescent="0.2">
      <c r="C593">
        <v>1</v>
      </c>
      <c r="D593">
        <v>0</v>
      </c>
      <c r="E593">
        <v>0</v>
      </c>
      <c r="F593">
        <v>1</v>
      </c>
      <c r="G593">
        <v>0</v>
      </c>
      <c r="H593">
        <v>0</v>
      </c>
      <c r="I593">
        <v>1</v>
      </c>
      <c r="J593">
        <v>1</v>
      </c>
      <c r="K593">
        <v>0</v>
      </c>
      <c r="L593">
        <v>0</v>
      </c>
    </row>
    <row r="594" spans="3:12" x14ac:dyDescent="0.2">
      <c r="C594">
        <v>1</v>
      </c>
      <c r="D594">
        <v>0</v>
      </c>
      <c r="E594">
        <v>0</v>
      </c>
      <c r="F594">
        <v>1</v>
      </c>
      <c r="G594">
        <v>0</v>
      </c>
      <c r="H594">
        <v>0</v>
      </c>
      <c r="I594">
        <v>1</v>
      </c>
      <c r="J594">
        <v>1</v>
      </c>
      <c r="K594">
        <v>0</v>
      </c>
      <c r="L594">
        <v>1</v>
      </c>
    </row>
    <row r="595" spans="3:12" x14ac:dyDescent="0.2">
      <c r="C595">
        <v>1</v>
      </c>
      <c r="D595">
        <v>0</v>
      </c>
      <c r="E595">
        <v>0</v>
      </c>
      <c r="F595">
        <v>1</v>
      </c>
      <c r="G595">
        <v>0</v>
      </c>
      <c r="H595">
        <v>0</v>
      </c>
      <c r="I595">
        <v>1</v>
      </c>
      <c r="J595">
        <v>1</v>
      </c>
      <c r="K595">
        <v>1</v>
      </c>
      <c r="L595">
        <v>0</v>
      </c>
    </row>
    <row r="596" spans="3:12" x14ac:dyDescent="0.2">
      <c r="C596">
        <v>1</v>
      </c>
      <c r="D596">
        <v>0</v>
      </c>
      <c r="E596">
        <v>0</v>
      </c>
      <c r="F596">
        <v>1</v>
      </c>
      <c r="G596">
        <v>0</v>
      </c>
      <c r="H596">
        <v>0</v>
      </c>
      <c r="I596">
        <v>1</v>
      </c>
      <c r="J596">
        <v>1</v>
      </c>
      <c r="K596">
        <v>1</v>
      </c>
      <c r="L596">
        <v>1</v>
      </c>
    </row>
    <row r="597" spans="3:12" x14ac:dyDescent="0.2">
      <c r="C597">
        <v>1</v>
      </c>
      <c r="D597">
        <v>0</v>
      </c>
      <c r="E597">
        <v>0</v>
      </c>
      <c r="F597">
        <v>1</v>
      </c>
      <c r="G597">
        <v>0</v>
      </c>
      <c r="H597">
        <v>1</v>
      </c>
      <c r="I597">
        <v>0</v>
      </c>
      <c r="J597">
        <v>0</v>
      </c>
      <c r="K597">
        <v>0</v>
      </c>
      <c r="L597">
        <v>0</v>
      </c>
    </row>
    <row r="598" spans="3:12" x14ac:dyDescent="0.2">
      <c r="C598">
        <v>1</v>
      </c>
      <c r="D598">
        <v>0</v>
      </c>
      <c r="E598">
        <v>0</v>
      </c>
      <c r="F598">
        <v>1</v>
      </c>
      <c r="G598">
        <v>0</v>
      </c>
      <c r="H598">
        <v>1</v>
      </c>
      <c r="I598">
        <v>0</v>
      </c>
      <c r="J598">
        <v>0</v>
      </c>
      <c r="K598">
        <v>0</v>
      </c>
      <c r="L598">
        <v>1</v>
      </c>
    </row>
    <row r="599" spans="3:12" x14ac:dyDescent="0.2">
      <c r="C599">
        <v>1</v>
      </c>
      <c r="D599">
        <v>0</v>
      </c>
      <c r="E599">
        <v>0</v>
      </c>
      <c r="F599">
        <v>1</v>
      </c>
      <c r="G599">
        <v>0</v>
      </c>
      <c r="H599">
        <v>1</v>
      </c>
      <c r="I599">
        <v>0</v>
      </c>
      <c r="J599">
        <v>0</v>
      </c>
      <c r="K599">
        <v>1</v>
      </c>
      <c r="L599">
        <v>0</v>
      </c>
    </row>
    <row r="600" spans="3:12" x14ac:dyDescent="0.2">
      <c r="C600">
        <v>1</v>
      </c>
      <c r="D600">
        <v>0</v>
      </c>
      <c r="E600">
        <v>0</v>
      </c>
      <c r="F600">
        <v>1</v>
      </c>
      <c r="G600">
        <v>0</v>
      </c>
      <c r="H600">
        <v>1</v>
      </c>
      <c r="I600">
        <v>0</v>
      </c>
      <c r="J600">
        <v>0</v>
      </c>
      <c r="K600">
        <v>1</v>
      </c>
      <c r="L600">
        <v>1</v>
      </c>
    </row>
    <row r="601" spans="3:12" x14ac:dyDescent="0.2">
      <c r="C601">
        <v>1</v>
      </c>
      <c r="D601">
        <v>0</v>
      </c>
      <c r="E601">
        <v>0</v>
      </c>
      <c r="F601">
        <v>1</v>
      </c>
      <c r="G601">
        <v>0</v>
      </c>
      <c r="H601">
        <v>1</v>
      </c>
      <c r="I601">
        <v>0</v>
      </c>
      <c r="J601">
        <v>1</v>
      </c>
      <c r="K601">
        <v>0</v>
      </c>
      <c r="L601">
        <v>0</v>
      </c>
    </row>
    <row r="602" spans="3:12" x14ac:dyDescent="0.2">
      <c r="C602">
        <v>1</v>
      </c>
      <c r="D602">
        <v>0</v>
      </c>
      <c r="E602">
        <v>0</v>
      </c>
      <c r="F602">
        <v>1</v>
      </c>
      <c r="G602">
        <v>0</v>
      </c>
      <c r="H602">
        <v>1</v>
      </c>
      <c r="I602">
        <v>0</v>
      </c>
      <c r="J602">
        <v>1</v>
      </c>
      <c r="K602">
        <v>0</v>
      </c>
      <c r="L602">
        <v>1</v>
      </c>
    </row>
    <row r="603" spans="3:12" x14ac:dyDescent="0.2">
      <c r="C603">
        <v>1</v>
      </c>
      <c r="D603">
        <v>0</v>
      </c>
      <c r="E603">
        <v>0</v>
      </c>
      <c r="F603">
        <v>1</v>
      </c>
      <c r="G603">
        <v>0</v>
      </c>
      <c r="H603">
        <v>1</v>
      </c>
      <c r="I603">
        <v>0</v>
      </c>
      <c r="J603">
        <v>1</v>
      </c>
      <c r="K603">
        <v>1</v>
      </c>
      <c r="L603">
        <v>0</v>
      </c>
    </row>
    <row r="604" spans="3:12" x14ac:dyDescent="0.2">
      <c r="C604">
        <v>1</v>
      </c>
      <c r="D604">
        <v>0</v>
      </c>
      <c r="E604">
        <v>0</v>
      </c>
      <c r="F604">
        <v>1</v>
      </c>
      <c r="G604">
        <v>0</v>
      </c>
      <c r="H604">
        <v>1</v>
      </c>
      <c r="I604">
        <v>0</v>
      </c>
      <c r="J604">
        <v>1</v>
      </c>
      <c r="K604">
        <v>1</v>
      </c>
      <c r="L604">
        <v>1</v>
      </c>
    </row>
    <row r="605" spans="3:12" x14ac:dyDescent="0.2">
      <c r="C605">
        <v>1</v>
      </c>
      <c r="D605">
        <v>0</v>
      </c>
      <c r="E605">
        <v>0</v>
      </c>
      <c r="F605">
        <v>1</v>
      </c>
      <c r="G605">
        <v>0</v>
      </c>
      <c r="H605">
        <v>1</v>
      </c>
      <c r="I605">
        <v>1</v>
      </c>
      <c r="J605">
        <v>0</v>
      </c>
      <c r="K605">
        <v>0</v>
      </c>
      <c r="L605">
        <v>0</v>
      </c>
    </row>
    <row r="606" spans="3:12" x14ac:dyDescent="0.2">
      <c r="C606">
        <v>1</v>
      </c>
      <c r="D606">
        <v>0</v>
      </c>
      <c r="E606">
        <v>0</v>
      </c>
      <c r="F606">
        <v>1</v>
      </c>
      <c r="G606">
        <v>0</v>
      </c>
      <c r="H606">
        <v>1</v>
      </c>
      <c r="I606">
        <v>1</v>
      </c>
      <c r="J606">
        <v>0</v>
      </c>
      <c r="K606">
        <v>0</v>
      </c>
      <c r="L606">
        <v>1</v>
      </c>
    </row>
    <row r="607" spans="3:12" x14ac:dyDescent="0.2">
      <c r="C607">
        <v>1</v>
      </c>
      <c r="D607">
        <v>0</v>
      </c>
      <c r="E607">
        <v>0</v>
      </c>
      <c r="F607">
        <v>1</v>
      </c>
      <c r="G607">
        <v>0</v>
      </c>
      <c r="H607">
        <v>1</v>
      </c>
      <c r="I607">
        <v>1</v>
      </c>
      <c r="J607">
        <v>0</v>
      </c>
      <c r="K607">
        <v>1</v>
      </c>
      <c r="L607">
        <v>0</v>
      </c>
    </row>
    <row r="608" spans="3:12" x14ac:dyDescent="0.2">
      <c r="C608">
        <v>1</v>
      </c>
      <c r="D608">
        <v>0</v>
      </c>
      <c r="E608">
        <v>0</v>
      </c>
      <c r="F608">
        <v>1</v>
      </c>
      <c r="G608">
        <v>0</v>
      </c>
      <c r="H608">
        <v>1</v>
      </c>
      <c r="I608">
        <v>1</v>
      </c>
      <c r="J608">
        <v>0</v>
      </c>
      <c r="K608">
        <v>1</v>
      </c>
      <c r="L608">
        <v>1</v>
      </c>
    </row>
    <row r="609" spans="3:12" x14ac:dyDescent="0.2">
      <c r="C609">
        <v>1</v>
      </c>
      <c r="D609">
        <v>0</v>
      </c>
      <c r="E609">
        <v>0</v>
      </c>
      <c r="F609">
        <v>1</v>
      </c>
      <c r="G609">
        <v>0</v>
      </c>
      <c r="H609">
        <v>1</v>
      </c>
      <c r="I609">
        <v>1</v>
      </c>
      <c r="J609">
        <v>1</v>
      </c>
      <c r="K609">
        <v>0</v>
      </c>
      <c r="L609">
        <v>0</v>
      </c>
    </row>
    <row r="610" spans="3:12" x14ac:dyDescent="0.2">
      <c r="C610">
        <v>1</v>
      </c>
      <c r="D610">
        <v>0</v>
      </c>
      <c r="E610">
        <v>0</v>
      </c>
      <c r="F610">
        <v>1</v>
      </c>
      <c r="G610">
        <v>0</v>
      </c>
      <c r="H610">
        <v>1</v>
      </c>
      <c r="I610">
        <v>1</v>
      </c>
      <c r="J610">
        <v>1</v>
      </c>
      <c r="K610">
        <v>0</v>
      </c>
      <c r="L610">
        <v>1</v>
      </c>
    </row>
    <row r="611" spans="3:12" x14ac:dyDescent="0.2">
      <c r="C611">
        <v>1</v>
      </c>
      <c r="D611">
        <v>0</v>
      </c>
      <c r="E611">
        <v>0</v>
      </c>
      <c r="F611">
        <v>1</v>
      </c>
      <c r="G611">
        <v>0</v>
      </c>
      <c r="H611">
        <v>1</v>
      </c>
      <c r="I611">
        <v>1</v>
      </c>
      <c r="J611">
        <v>1</v>
      </c>
      <c r="K611">
        <v>1</v>
      </c>
      <c r="L611">
        <v>0</v>
      </c>
    </row>
    <row r="612" spans="3:12" x14ac:dyDescent="0.2">
      <c r="C612">
        <v>1</v>
      </c>
      <c r="D612">
        <v>0</v>
      </c>
      <c r="E612">
        <v>0</v>
      </c>
      <c r="F612">
        <v>1</v>
      </c>
      <c r="G612">
        <v>0</v>
      </c>
      <c r="H612">
        <v>1</v>
      </c>
      <c r="I612">
        <v>1</v>
      </c>
      <c r="J612">
        <v>1</v>
      </c>
      <c r="K612">
        <v>1</v>
      </c>
      <c r="L612">
        <v>1</v>
      </c>
    </row>
    <row r="613" spans="3:12" x14ac:dyDescent="0.2">
      <c r="C613">
        <v>1</v>
      </c>
      <c r="D613">
        <v>0</v>
      </c>
      <c r="E613">
        <v>0</v>
      </c>
      <c r="F613">
        <v>1</v>
      </c>
      <c r="G613">
        <v>1</v>
      </c>
      <c r="H613">
        <v>0</v>
      </c>
      <c r="I613">
        <v>0</v>
      </c>
      <c r="J613">
        <v>0</v>
      </c>
      <c r="K613">
        <v>0</v>
      </c>
      <c r="L613">
        <v>0</v>
      </c>
    </row>
    <row r="614" spans="3:12" x14ac:dyDescent="0.2">
      <c r="C614">
        <v>1</v>
      </c>
      <c r="D614">
        <v>0</v>
      </c>
      <c r="E614">
        <v>0</v>
      </c>
      <c r="F614">
        <v>1</v>
      </c>
      <c r="G614">
        <v>1</v>
      </c>
      <c r="H614">
        <v>0</v>
      </c>
      <c r="I614">
        <v>0</v>
      </c>
      <c r="J614">
        <v>0</v>
      </c>
      <c r="K614">
        <v>0</v>
      </c>
      <c r="L614">
        <v>1</v>
      </c>
    </row>
    <row r="615" spans="3:12" x14ac:dyDescent="0.2">
      <c r="C615">
        <v>1</v>
      </c>
      <c r="D615">
        <v>0</v>
      </c>
      <c r="E615">
        <v>0</v>
      </c>
      <c r="F615">
        <v>1</v>
      </c>
      <c r="G615">
        <v>1</v>
      </c>
      <c r="H615">
        <v>0</v>
      </c>
      <c r="I615">
        <v>0</v>
      </c>
      <c r="J615">
        <v>0</v>
      </c>
      <c r="K615">
        <v>1</v>
      </c>
      <c r="L615">
        <v>0</v>
      </c>
    </row>
    <row r="616" spans="3:12" x14ac:dyDescent="0.2">
      <c r="C616">
        <v>1</v>
      </c>
      <c r="D616">
        <v>0</v>
      </c>
      <c r="E616">
        <v>0</v>
      </c>
      <c r="F616">
        <v>1</v>
      </c>
      <c r="G616">
        <v>1</v>
      </c>
      <c r="H616">
        <v>0</v>
      </c>
      <c r="I616">
        <v>0</v>
      </c>
      <c r="J616">
        <v>0</v>
      </c>
      <c r="K616">
        <v>1</v>
      </c>
      <c r="L616">
        <v>1</v>
      </c>
    </row>
    <row r="617" spans="3:12" x14ac:dyDescent="0.2">
      <c r="C617">
        <v>1</v>
      </c>
      <c r="D617">
        <v>0</v>
      </c>
      <c r="E617">
        <v>0</v>
      </c>
      <c r="F617">
        <v>1</v>
      </c>
      <c r="G617">
        <v>1</v>
      </c>
      <c r="H617">
        <v>0</v>
      </c>
      <c r="I617">
        <v>0</v>
      </c>
      <c r="J617">
        <v>1</v>
      </c>
      <c r="K617">
        <v>0</v>
      </c>
      <c r="L617">
        <v>0</v>
      </c>
    </row>
    <row r="618" spans="3:12" x14ac:dyDescent="0.2">
      <c r="C618">
        <v>1</v>
      </c>
      <c r="D618">
        <v>0</v>
      </c>
      <c r="E618">
        <v>0</v>
      </c>
      <c r="F618">
        <v>1</v>
      </c>
      <c r="G618">
        <v>1</v>
      </c>
      <c r="H618">
        <v>0</v>
      </c>
      <c r="I618">
        <v>0</v>
      </c>
      <c r="J618">
        <v>1</v>
      </c>
      <c r="K618">
        <v>0</v>
      </c>
      <c r="L618">
        <v>1</v>
      </c>
    </row>
    <row r="619" spans="3:12" x14ac:dyDescent="0.2">
      <c r="C619">
        <v>1</v>
      </c>
      <c r="D619">
        <v>0</v>
      </c>
      <c r="E619">
        <v>0</v>
      </c>
      <c r="F619">
        <v>1</v>
      </c>
      <c r="G619">
        <v>1</v>
      </c>
      <c r="H619">
        <v>0</v>
      </c>
      <c r="I619">
        <v>0</v>
      </c>
      <c r="J619">
        <v>1</v>
      </c>
      <c r="K619">
        <v>1</v>
      </c>
      <c r="L619">
        <v>0</v>
      </c>
    </row>
    <row r="620" spans="3:12" x14ac:dyDescent="0.2">
      <c r="C620">
        <v>1</v>
      </c>
      <c r="D620">
        <v>0</v>
      </c>
      <c r="E620">
        <v>0</v>
      </c>
      <c r="F620">
        <v>1</v>
      </c>
      <c r="G620">
        <v>1</v>
      </c>
      <c r="H620">
        <v>0</v>
      </c>
      <c r="I620">
        <v>0</v>
      </c>
      <c r="J620">
        <v>1</v>
      </c>
      <c r="K620">
        <v>1</v>
      </c>
      <c r="L620">
        <v>1</v>
      </c>
    </row>
    <row r="621" spans="3:12" x14ac:dyDescent="0.2">
      <c r="C621">
        <v>1</v>
      </c>
      <c r="D621">
        <v>0</v>
      </c>
      <c r="E621">
        <v>0</v>
      </c>
      <c r="F621">
        <v>1</v>
      </c>
      <c r="G621">
        <v>1</v>
      </c>
      <c r="H621">
        <v>0</v>
      </c>
      <c r="I621">
        <v>1</v>
      </c>
      <c r="J621">
        <v>0</v>
      </c>
      <c r="K621">
        <v>0</v>
      </c>
      <c r="L621">
        <v>0</v>
      </c>
    </row>
    <row r="622" spans="3:12" x14ac:dyDescent="0.2">
      <c r="C622">
        <v>1</v>
      </c>
      <c r="D622">
        <v>0</v>
      </c>
      <c r="E622">
        <v>0</v>
      </c>
      <c r="F622">
        <v>1</v>
      </c>
      <c r="G622">
        <v>1</v>
      </c>
      <c r="H622">
        <v>0</v>
      </c>
      <c r="I622">
        <v>1</v>
      </c>
      <c r="J622">
        <v>0</v>
      </c>
      <c r="K622">
        <v>0</v>
      </c>
      <c r="L622">
        <v>1</v>
      </c>
    </row>
    <row r="623" spans="3:12" x14ac:dyDescent="0.2">
      <c r="C623">
        <v>1</v>
      </c>
      <c r="D623">
        <v>0</v>
      </c>
      <c r="E623">
        <v>0</v>
      </c>
      <c r="F623">
        <v>1</v>
      </c>
      <c r="G623">
        <v>1</v>
      </c>
      <c r="H623">
        <v>0</v>
      </c>
      <c r="I623">
        <v>1</v>
      </c>
      <c r="J623">
        <v>0</v>
      </c>
      <c r="K623">
        <v>1</v>
      </c>
      <c r="L623">
        <v>0</v>
      </c>
    </row>
    <row r="624" spans="3:12" x14ac:dyDescent="0.2">
      <c r="C624">
        <v>1</v>
      </c>
      <c r="D624">
        <v>0</v>
      </c>
      <c r="E624">
        <v>0</v>
      </c>
      <c r="F624">
        <v>1</v>
      </c>
      <c r="G624">
        <v>1</v>
      </c>
      <c r="H624">
        <v>0</v>
      </c>
      <c r="I624">
        <v>1</v>
      </c>
      <c r="J624">
        <v>0</v>
      </c>
      <c r="K624">
        <v>1</v>
      </c>
      <c r="L624">
        <v>1</v>
      </c>
    </row>
    <row r="625" spans="3:12" x14ac:dyDescent="0.2">
      <c r="C625">
        <v>1</v>
      </c>
      <c r="D625">
        <v>0</v>
      </c>
      <c r="E625">
        <v>0</v>
      </c>
      <c r="F625">
        <v>1</v>
      </c>
      <c r="G625">
        <v>1</v>
      </c>
      <c r="H625">
        <v>0</v>
      </c>
      <c r="I625">
        <v>1</v>
      </c>
      <c r="J625">
        <v>1</v>
      </c>
      <c r="K625">
        <v>0</v>
      </c>
      <c r="L625">
        <v>0</v>
      </c>
    </row>
    <row r="626" spans="3:12" x14ac:dyDescent="0.2">
      <c r="C626">
        <v>1</v>
      </c>
      <c r="D626">
        <v>0</v>
      </c>
      <c r="E626">
        <v>0</v>
      </c>
      <c r="F626">
        <v>1</v>
      </c>
      <c r="G626">
        <v>1</v>
      </c>
      <c r="H626">
        <v>0</v>
      </c>
      <c r="I626">
        <v>1</v>
      </c>
      <c r="J626">
        <v>1</v>
      </c>
      <c r="K626">
        <v>0</v>
      </c>
      <c r="L626">
        <v>1</v>
      </c>
    </row>
    <row r="627" spans="3:12" x14ac:dyDescent="0.2">
      <c r="C627">
        <v>1</v>
      </c>
      <c r="D627">
        <v>0</v>
      </c>
      <c r="E627">
        <v>0</v>
      </c>
      <c r="F627">
        <v>1</v>
      </c>
      <c r="G627">
        <v>1</v>
      </c>
      <c r="H627">
        <v>0</v>
      </c>
      <c r="I627">
        <v>1</v>
      </c>
      <c r="J627">
        <v>1</v>
      </c>
      <c r="K627">
        <v>1</v>
      </c>
      <c r="L627">
        <v>0</v>
      </c>
    </row>
    <row r="628" spans="3:12" x14ac:dyDescent="0.2">
      <c r="C628">
        <v>1</v>
      </c>
      <c r="D628">
        <v>0</v>
      </c>
      <c r="E628">
        <v>0</v>
      </c>
      <c r="F628">
        <v>1</v>
      </c>
      <c r="G628">
        <v>1</v>
      </c>
      <c r="H628">
        <v>0</v>
      </c>
      <c r="I628">
        <v>1</v>
      </c>
      <c r="J628">
        <v>1</v>
      </c>
      <c r="K628">
        <v>1</v>
      </c>
      <c r="L628">
        <v>1</v>
      </c>
    </row>
    <row r="629" spans="3:12" x14ac:dyDescent="0.2">
      <c r="C629">
        <v>1</v>
      </c>
      <c r="D629">
        <v>0</v>
      </c>
      <c r="E629">
        <v>0</v>
      </c>
      <c r="F629">
        <v>1</v>
      </c>
      <c r="G629">
        <v>1</v>
      </c>
      <c r="H629">
        <v>1</v>
      </c>
      <c r="I629">
        <v>0</v>
      </c>
      <c r="J629">
        <v>0</v>
      </c>
      <c r="K629">
        <v>0</v>
      </c>
      <c r="L629">
        <v>0</v>
      </c>
    </row>
    <row r="630" spans="3:12" x14ac:dyDescent="0.2">
      <c r="C630">
        <v>1</v>
      </c>
      <c r="D630">
        <v>0</v>
      </c>
      <c r="E630">
        <v>0</v>
      </c>
      <c r="F630">
        <v>1</v>
      </c>
      <c r="G630">
        <v>1</v>
      </c>
      <c r="H630">
        <v>1</v>
      </c>
      <c r="I630">
        <v>0</v>
      </c>
      <c r="J630">
        <v>0</v>
      </c>
      <c r="K630">
        <v>0</v>
      </c>
      <c r="L630">
        <v>1</v>
      </c>
    </row>
    <row r="631" spans="3:12" x14ac:dyDescent="0.2">
      <c r="C631">
        <v>1</v>
      </c>
      <c r="D631">
        <v>0</v>
      </c>
      <c r="E631">
        <v>0</v>
      </c>
      <c r="F631">
        <v>1</v>
      </c>
      <c r="G631">
        <v>1</v>
      </c>
      <c r="H631">
        <v>1</v>
      </c>
      <c r="I631">
        <v>0</v>
      </c>
      <c r="J631">
        <v>0</v>
      </c>
      <c r="K631">
        <v>1</v>
      </c>
      <c r="L631">
        <v>0</v>
      </c>
    </row>
    <row r="632" spans="3:12" x14ac:dyDescent="0.2">
      <c r="C632">
        <v>1</v>
      </c>
      <c r="D632">
        <v>0</v>
      </c>
      <c r="E632">
        <v>0</v>
      </c>
      <c r="F632">
        <v>1</v>
      </c>
      <c r="G632">
        <v>1</v>
      </c>
      <c r="H632">
        <v>1</v>
      </c>
      <c r="I632">
        <v>0</v>
      </c>
      <c r="J632">
        <v>0</v>
      </c>
      <c r="K632">
        <v>1</v>
      </c>
      <c r="L632">
        <v>1</v>
      </c>
    </row>
    <row r="633" spans="3:12" x14ac:dyDescent="0.2">
      <c r="C633">
        <v>1</v>
      </c>
      <c r="D633">
        <v>0</v>
      </c>
      <c r="E633">
        <v>0</v>
      </c>
      <c r="F633">
        <v>1</v>
      </c>
      <c r="G633">
        <v>1</v>
      </c>
      <c r="H633">
        <v>1</v>
      </c>
      <c r="I633">
        <v>0</v>
      </c>
      <c r="J633">
        <v>1</v>
      </c>
      <c r="K633">
        <v>0</v>
      </c>
      <c r="L633">
        <v>0</v>
      </c>
    </row>
    <row r="634" spans="3:12" x14ac:dyDescent="0.2">
      <c r="C634">
        <v>1</v>
      </c>
      <c r="D634">
        <v>0</v>
      </c>
      <c r="E634">
        <v>0</v>
      </c>
      <c r="F634">
        <v>1</v>
      </c>
      <c r="G634">
        <v>1</v>
      </c>
      <c r="H634">
        <v>1</v>
      </c>
      <c r="I634">
        <v>0</v>
      </c>
      <c r="J634">
        <v>1</v>
      </c>
      <c r="K634">
        <v>0</v>
      </c>
      <c r="L634">
        <v>1</v>
      </c>
    </row>
    <row r="635" spans="3:12" x14ac:dyDescent="0.2">
      <c r="C635">
        <v>1</v>
      </c>
      <c r="D635">
        <v>0</v>
      </c>
      <c r="E635">
        <v>0</v>
      </c>
      <c r="F635">
        <v>1</v>
      </c>
      <c r="G635">
        <v>1</v>
      </c>
      <c r="H635">
        <v>1</v>
      </c>
      <c r="I635">
        <v>0</v>
      </c>
      <c r="J635">
        <v>1</v>
      </c>
      <c r="K635">
        <v>1</v>
      </c>
      <c r="L635">
        <v>0</v>
      </c>
    </row>
    <row r="636" spans="3:12" x14ac:dyDescent="0.2">
      <c r="C636">
        <v>1</v>
      </c>
      <c r="D636">
        <v>0</v>
      </c>
      <c r="E636">
        <v>0</v>
      </c>
      <c r="F636">
        <v>1</v>
      </c>
      <c r="G636">
        <v>1</v>
      </c>
      <c r="H636">
        <v>1</v>
      </c>
      <c r="I636">
        <v>0</v>
      </c>
      <c r="J636">
        <v>1</v>
      </c>
      <c r="K636">
        <v>1</v>
      </c>
      <c r="L636">
        <v>1</v>
      </c>
    </row>
    <row r="637" spans="3:12" x14ac:dyDescent="0.2">
      <c r="C637">
        <v>1</v>
      </c>
      <c r="D637">
        <v>0</v>
      </c>
      <c r="E637">
        <v>0</v>
      </c>
      <c r="F637">
        <v>1</v>
      </c>
      <c r="G637">
        <v>1</v>
      </c>
      <c r="H637">
        <v>1</v>
      </c>
      <c r="I637">
        <v>1</v>
      </c>
      <c r="J637">
        <v>0</v>
      </c>
      <c r="K637">
        <v>0</v>
      </c>
      <c r="L637">
        <v>0</v>
      </c>
    </row>
    <row r="638" spans="3:12" x14ac:dyDescent="0.2">
      <c r="C638">
        <v>1</v>
      </c>
      <c r="D638">
        <v>0</v>
      </c>
      <c r="E638">
        <v>0</v>
      </c>
      <c r="F638">
        <v>1</v>
      </c>
      <c r="G638">
        <v>1</v>
      </c>
      <c r="H638">
        <v>1</v>
      </c>
      <c r="I638">
        <v>1</v>
      </c>
      <c r="J638">
        <v>0</v>
      </c>
      <c r="K638">
        <v>0</v>
      </c>
      <c r="L638">
        <v>1</v>
      </c>
    </row>
    <row r="639" spans="3:12" x14ac:dyDescent="0.2">
      <c r="C639">
        <v>1</v>
      </c>
      <c r="D639">
        <v>0</v>
      </c>
      <c r="E639">
        <v>0</v>
      </c>
      <c r="F639">
        <v>1</v>
      </c>
      <c r="G639">
        <v>1</v>
      </c>
      <c r="H639">
        <v>1</v>
      </c>
      <c r="I639">
        <v>1</v>
      </c>
      <c r="J639">
        <v>0</v>
      </c>
      <c r="K639">
        <v>1</v>
      </c>
      <c r="L639">
        <v>0</v>
      </c>
    </row>
    <row r="640" spans="3:12" x14ac:dyDescent="0.2">
      <c r="C640">
        <v>1</v>
      </c>
      <c r="D640">
        <v>0</v>
      </c>
      <c r="E640">
        <v>0</v>
      </c>
      <c r="F640">
        <v>1</v>
      </c>
      <c r="G640">
        <v>1</v>
      </c>
      <c r="H640">
        <v>1</v>
      </c>
      <c r="I640">
        <v>1</v>
      </c>
      <c r="J640">
        <v>0</v>
      </c>
      <c r="K640">
        <v>1</v>
      </c>
      <c r="L640">
        <v>1</v>
      </c>
    </row>
    <row r="641" spans="3:12" x14ac:dyDescent="0.2">
      <c r="C641">
        <v>1</v>
      </c>
      <c r="D641">
        <v>0</v>
      </c>
      <c r="E641">
        <v>0</v>
      </c>
      <c r="F641">
        <v>1</v>
      </c>
      <c r="G641">
        <v>1</v>
      </c>
      <c r="H641">
        <v>1</v>
      </c>
      <c r="I641">
        <v>1</v>
      </c>
      <c r="J641">
        <v>1</v>
      </c>
      <c r="K641">
        <v>0</v>
      </c>
      <c r="L641">
        <v>0</v>
      </c>
    </row>
    <row r="642" spans="3:12" x14ac:dyDescent="0.2">
      <c r="C642">
        <v>1</v>
      </c>
      <c r="D642">
        <v>0</v>
      </c>
      <c r="E642">
        <v>0</v>
      </c>
      <c r="F642">
        <v>1</v>
      </c>
      <c r="G642">
        <v>1</v>
      </c>
      <c r="H642">
        <v>1</v>
      </c>
      <c r="I642">
        <v>1</v>
      </c>
      <c r="J642">
        <v>1</v>
      </c>
      <c r="K642">
        <v>0</v>
      </c>
      <c r="L642">
        <v>1</v>
      </c>
    </row>
    <row r="643" spans="3:12" x14ac:dyDescent="0.2">
      <c r="C643">
        <v>1</v>
      </c>
      <c r="D643">
        <v>0</v>
      </c>
      <c r="E643">
        <v>0</v>
      </c>
      <c r="F643">
        <v>1</v>
      </c>
      <c r="G643">
        <v>1</v>
      </c>
      <c r="H643">
        <v>1</v>
      </c>
      <c r="I643">
        <v>1</v>
      </c>
      <c r="J643">
        <v>1</v>
      </c>
      <c r="K643">
        <v>1</v>
      </c>
      <c r="L643">
        <v>0</v>
      </c>
    </row>
    <row r="644" spans="3:12" x14ac:dyDescent="0.2">
      <c r="C644">
        <v>1</v>
      </c>
      <c r="D644">
        <v>0</v>
      </c>
      <c r="E644">
        <v>0</v>
      </c>
      <c r="F644">
        <v>1</v>
      </c>
      <c r="G644">
        <v>1</v>
      </c>
      <c r="H644">
        <v>1</v>
      </c>
      <c r="I644">
        <v>1</v>
      </c>
      <c r="J644">
        <v>1</v>
      </c>
      <c r="K644">
        <v>1</v>
      </c>
      <c r="L644">
        <v>1</v>
      </c>
    </row>
    <row r="645" spans="3:12" x14ac:dyDescent="0.2">
      <c r="C645">
        <v>1</v>
      </c>
      <c r="D645">
        <v>0</v>
      </c>
      <c r="E645">
        <v>1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</row>
    <row r="646" spans="3:12" x14ac:dyDescent="0.2">
      <c r="C646">
        <v>1</v>
      </c>
      <c r="D646">
        <v>0</v>
      </c>
      <c r="E646">
        <v>1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1</v>
      </c>
    </row>
    <row r="647" spans="3:12" x14ac:dyDescent="0.2">
      <c r="C647">
        <v>1</v>
      </c>
      <c r="D647">
        <v>0</v>
      </c>
      <c r="E647">
        <v>1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1</v>
      </c>
      <c r="L647">
        <v>0</v>
      </c>
    </row>
    <row r="648" spans="3:12" x14ac:dyDescent="0.2">
      <c r="C648">
        <v>1</v>
      </c>
      <c r="D648">
        <v>0</v>
      </c>
      <c r="E648">
        <v>1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1</v>
      </c>
      <c r="L648">
        <v>1</v>
      </c>
    </row>
    <row r="649" spans="3:12" x14ac:dyDescent="0.2">
      <c r="C649">
        <v>1</v>
      </c>
      <c r="D649">
        <v>0</v>
      </c>
      <c r="E649">
        <v>1</v>
      </c>
      <c r="F649">
        <v>0</v>
      </c>
      <c r="G649">
        <v>0</v>
      </c>
      <c r="H649">
        <v>0</v>
      </c>
      <c r="I649">
        <v>0</v>
      </c>
      <c r="J649">
        <v>1</v>
      </c>
      <c r="K649">
        <v>0</v>
      </c>
      <c r="L649">
        <v>0</v>
      </c>
    </row>
    <row r="650" spans="3:12" x14ac:dyDescent="0.2">
      <c r="C650">
        <v>1</v>
      </c>
      <c r="D650">
        <v>0</v>
      </c>
      <c r="E650">
        <v>1</v>
      </c>
      <c r="F650">
        <v>0</v>
      </c>
      <c r="G650">
        <v>0</v>
      </c>
      <c r="H650">
        <v>0</v>
      </c>
      <c r="I650">
        <v>0</v>
      </c>
      <c r="J650">
        <v>1</v>
      </c>
      <c r="K650">
        <v>0</v>
      </c>
      <c r="L650">
        <v>1</v>
      </c>
    </row>
    <row r="651" spans="3:12" x14ac:dyDescent="0.2">
      <c r="C651">
        <v>1</v>
      </c>
      <c r="D651">
        <v>0</v>
      </c>
      <c r="E651">
        <v>1</v>
      </c>
      <c r="F651">
        <v>0</v>
      </c>
      <c r="G651">
        <v>0</v>
      </c>
      <c r="H651">
        <v>0</v>
      </c>
      <c r="I651">
        <v>0</v>
      </c>
      <c r="J651">
        <v>1</v>
      </c>
      <c r="K651">
        <v>1</v>
      </c>
      <c r="L651">
        <v>0</v>
      </c>
    </row>
    <row r="652" spans="3:12" x14ac:dyDescent="0.2">
      <c r="C652">
        <v>1</v>
      </c>
      <c r="D652">
        <v>0</v>
      </c>
      <c r="E652">
        <v>1</v>
      </c>
      <c r="F652">
        <v>0</v>
      </c>
      <c r="G652">
        <v>0</v>
      </c>
      <c r="H652">
        <v>0</v>
      </c>
      <c r="I652">
        <v>0</v>
      </c>
      <c r="J652">
        <v>1</v>
      </c>
      <c r="K652">
        <v>1</v>
      </c>
      <c r="L652">
        <v>1</v>
      </c>
    </row>
    <row r="653" spans="3:12" x14ac:dyDescent="0.2">
      <c r="C653">
        <v>1</v>
      </c>
      <c r="D653">
        <v>0</v>
      </c>
      <c r="E653">
        <v>1</v>
      </c>
      <c r="F653">
        <v>0</v>
      </c>
      <c r="G653">
        <v>0</v>
      </c>
      <c r="H653">
        <v>0</v>
      </c>
      <c r="I653">
        <v>1</v>
      </c>
      <c r="J653">
        <v>0</v>
      </c>
      <c r="K653">
        <v>0</v>
      </c>
      <c r="L653">
        <v>0</v>
      </c>
    </row>
    <row r="654" spans="3:12" x14ac:dyDescent="0.2">
      <c r="C654">
        <v>1</v>
      </c>
      <c r="D654">
        <v>0</v>
      </c>
      <c r="E654">
        <v>1</v>
      </c>
      <c r="F654">
        <v>0</v>
      </c>
      <c r="G654">
        <v>0</v>
      </c>
      <c r="H654">
        <v>0</v>
      </c>
      <c r="I654">
        <v>1</v>
      </c>
      <c r="J654">
        <v>0</v>
      </c>
      <c r="K654">
        <v>0</v>
      </c>
      <c r="L654">
        <v>1</v>
      </c>
    </row>
    <row r="655" spans="3:12" x14ac:dyDescent="0.2">
      <c r="C655">
        <v>1</v>
      </c>
      <c r="D655">
        <v>0</v>
      </c>
      <c r="E655">
        <v>1</v>
      </c>
      <c r="F655">
        <v>0</v>
      </c>
      <c r="G655">
        <v>0</v>
      </c>
      <c r="H655">
        <v>0</v>
      </c>
      <c r="I655">
        <v>1</v>
      </c>
      <c r="J655">
        <v>0</v>
      </c>
      <c r="K655">
        <v>1</v>
      </c>
      <c r="L655">
        <v>0</v>
      </c>
    </row>
    <row r="656" spans="3:12" x14ac:dyDescent="0.2">
      <c r="C656">
        <v>1</v>
      </c>
      <c r="D656">
        <v>0</v>
      </c>
      <c r="E656">
        <v>1</v>
      </c>
      <c r="F656">
        <v>0</v>
      </c>
      <c r="G656">
        <v>0</v>
      </c>
      <c r="H656">
        <v>0</v>
      </c>
      <c r="I656">
        <v>1</v>
      </c>
      <c r="J656">
        <v>0</v>
      </c>
      <c r="K656">
        <v>1</v>
      </c>
      <c r="L656">
        <v>1</v>
      </c>
    </row>
    <row r="657" spans="3:12" x14ac:dyDescent="0.2">
      <c r="C657">
        <v>1</v>
      </c>
      <c r="D657">
        <v>0</v>
      </c>
      <c r="E657">
        <v>1</v>
      </c>
      <c r="F657">
        <v>0</v>
      </c>
      <c r="G657">
        <v>0</v>
      </c>
      <c r="H657">
        <v>0</v>
      </c>
      <c r="I657">
        <v>1</v>
      </c>
      <c r="J657">
        <v>1</v>
      </c>
      <c r="K657">
        <v>0</v>
      </c>
      <c r="L657">
        <v>0</v>
      </c>
    </row>
    <row r="658" spans="3:12" x14ac:dyDescent="0.2">
      <c r="C658">
        <v>1</v>
      </c>
      <c r="D658">
        <v>0</v>
      </c>
      <c r="E658">
        <v>1</v>
      </c>
      <c r="F658">
        <v>0</v>
      </c>
      <c r="G658">
        <v>0</v>
      </c>
      <c r="H658">
        <v>0</v>
      </c>
      <c r="I658">
        <v>1</v>
      </c>
      <c r="J658">
        <v>1</v>
      </c>
      <c r="K658">
        <v>0</v>
      </c>
      <c r="L658">
        <v>1</v>
      </c>
    </row>
    <row r="659" spans="3:12" x14ac:dyDescent="0.2">
      <c r="C659">
        <v>1</v>
      </c>
      <c r="D659">
        <v>0</v>
      </c>
      <c r="E659">
        <v>1</v>
      </c>
      <c r="F659">
        <v>0</v>
      </c>
      <c r="G659">
        <v>0</v>
      </c>
      <c r="H659">
        <v>0</v>
      </c>
      <c r="I659">
        <v>1</v>
      </c>
      <c r="J659">
        <v>1</v>
      </c>
      <c r="K659">
        <v>1</v>
      </c>
      <c r="L659">
        <v>0</v>
      </c>
    </row>
    <row r="660" spans="3:12" x14ac:dyDescent="0.2">
      <c r="C660">
        <v>1</v>
      </c>
      <c r="D660">
        <v>0</v>
      </c>
      <c r="E660">
        <v>1</v>
      </c>
      <c r="F660">
        <v>0</v>
      </c>
      <c r="G660">
        <v>0</v>
      </c>
      <c r="H660">
        <v>0</v>
      </c>
      <c r="I660">
        <v>1</v>
      </c>
      <c r="J660">
        <v>1</v>
      </c>
      <c r="K660">
        <v>1</v>
      </c>
      <c r="L660">
        <v>1</v>
      </c>
    </row>
    <row r="661" spans="3:12" x14ac:dyDescent="0.2">
      <c r="C661">
        <v>1</v>
      </c>
      <c r="D661">
        <v>0</v>
      </c>
      <c r="E661">
        <v>1</v>
      </c>
      <c r="F661">
        <v>0</v>
      </c>
      <c r="G661">
        <v>0</v>
      </c>
      <c r="H661">
        <v>1</v>
      </c>
      <c r="I661">
        <v>0</v>
      </c>
      <c r="J661">
        <v>0</v>
      </c>
      <c r="K661">
        <v>0</v>
      </c>
      <c r="L661">
        <v>0</v>
      </c>
    </row>
    <row r="662" spans="3:12" x14ac:dyDescent="0.2">
      <c r="C662">
        <v>1</v>
      </c>
      <c r="D662">
        <v>0</v>
      </c>
      <c r="E662">
        <v>1</v>
      </c>
      <c r="F662">
        <v>0</v>
      </c>
      <c r="G662">
        <v>0</v>
      </c>
      <c r="H662">
        <v>1</v>
      </c>
      <c r="I662">
        <v>0</v>
      </c>
      <c r="J662">
        <v>0</v>
      </c>
      <c r="K662">
        <v>0</v>
      </c>
      <c r="L662">
        <v>1</v>
      </c>
    </row>
    <row r="663" spans="3:12" x14ac:dyDescent="0.2">
      <c r="C663">
        <v>1</v>
      </c>
      <c r="D663">
        <v>0</v>
      </c>
      <c r="E663">
        <v>1</v>
      </c>
      <c r="F663">
        <v>0</v>
      </c>
      <c r="G663">
        <v>0</v>
      </c>
      <c r="H663">
        <v>1</v>
      </c>
      <c r="I663">
        <v>0</v>
      </c>
      <c r="J663">
        <v>0</v>
      </c>
      <c r="K663">
        <v>1</v>
      </c>
      <c r="L663">
        <v>0</v>
      </c>
    </row>
    <row r="664" spans="3:12" x14ac:dyDescent="0.2">
      <c r="C664">
        <v>1</v>
      </c>
      <c r="D664">
        <v>0</v>
      </c>
      <c r="E664">
        <v>1</v>
      </c>
      <c r="F664">
        <v>0</v>
      </c>
      <c r="G664">
        <v>0</v>
      </c>
      <c r="H664">
        <v>1</v>
      </c>
      <c r="I664">
        <v>0</v>
      </c>
      <c r="J664">
        <v>0</v>
      </c>
      <c r="K664">
        <v>1</v>
      </c>
      <c r="L664">
        <v>1</v>
      </c>
    </row>
    <row r="665" spans="3:12" x14ac:dyDescent="0.2">
      <c r="C665">
        <v>1</v>
      </c>
      <c r="D665">
        <v>0</v>
      </c>
      <c r="E665">
        <v>1</v>
      </c>
      <c r="F665">
        <v>0</v>
      </c>
      <c r="G665">
        <v>0</v>
      </c>
      <c r="H665">
        <v>1</v>
      </c>
      <c r="I665">
        <v>0</v>
      </c>
      <c r="J665">
        <v>1</v>
      </c>
      <c r="K665">
        <v>0</v>
      </c>
      <c r="L665">
        <v>0</v>
      </c>
    </row>
    <row r="666" spans="3:12" x14ac:dyDescent="0.2">
      <c r="C666">
        <v>1</v>
      </c>
      <c r="D666">
        <v>0</v>
      </c>
      <c r="E666">
        <v>1</v>
      </c>
      <c r="F666">
        <v>0</v>
      </c>
      <c r="G666">
        <v>0</v>
      </c>
      <c r="H666">
        <v>1</v>
      </c>
      <c r="I666">
        <v>0</v>
      </c>
      <c r="J666">
        <v>1</v>
      </c>
      <c r="K666">
        <v>0</v>
      </c>
      <c r="L666">
        <v>1</v>
      </c>
    </row>
    <row r="667" spans="3:12" x14ac:dyDescent="0.2">
      <c r="C667">
        <v>1</v>
      </c>
      <c r="D667">
        <v>0</v>
      </c>
      <c r="E667">
        <v>1</v>
      </c>
      <c r="F667">
        <v>0</v>
      </c>
      <c r="G667">
        <v>0</v>
      </c>
      <c r="H667">
        <v>1</v>
      </c>
      <c r="I667">
        <v>0</v>
      </c>
      <c r="J667">
        <v>1</v>
      </c>
      <c r="K667">
        <v>1</v>
      </c>
      <c r="L667">
        <v>0</v>
      </c>
    </row>
    <row r="668" spans="3:12" x14ac:dyDescent="0.2">
      <c r="C668">
        <v>1</v>
      </c>
      <c r="D668">
        <v>0</v>
      </c>
      <c r="E668">
        <v>1</v>
      </c>
      <c r="F668">
        <v>0</v>
      </c>
      <c r="G668">
        <v>0</v>
      </c>
      <c r="H668">
        <v>1</v>
      </c>
      <c r="I668">
        <v>0</v>
      </c>
      <c r="J668">
        <v>1</v>
      </c>
      <c r="K668">
        <v>1</v>
      </c>
      <c r="L668">
        <v>1</v>
      </c>
    </row>
    <row r="669" spans="3:12" x14ac:dyDescent="0.2">
      <c r="C669">
        <v>1</v>
      </c>
      <c r="D669">
        <v>0</v>
      </c>
      <c r="E669">
        <v>1</v>
      </c>
      <c r="F669">
        <v>0</v>
      </c>
      <c r="G669">
        <v>0</v>
      </c>
      <c r="H669">
        <v>1</v>
      </c>
      <c r="I669">
        <v>1</v>
      </c>
      <c r="J669">
        <v>0</v>
      </c>
      <c r="K669">
        <v>0</v>
      </c>
      <c r="L669">
        <v>0</v>
      </c>
    </row>
    <row r="670" spans="3:12" x14ac:dyDescent="0.2">
      <c r="C670">
        <v>1</v>
      </c>
      <c r="D670">
        <v>0</v>
      </c>
      <c r="E670">
        <v>1</v>
      </c>
      <c r="F670">
        <v>0</v>
      </c>
      <c r="G670">
        <v>0</v>
      </c>
      <c r="H670">
        <v>1</v>
      </c>
      <c r="I670">
        <v>1</v>
      </c>
      <c r="J670">
        <v>0</v>
      </c>
      <c r="K670">
        <v>0</v>
      </c>
      <c r="L670">
        <v>1</v>
      </c>
    </row>
    <row r="671" spans="3:12" x14ac:dyDescent="0.2">
      <c r="C671">
        <v>1</v>
      </c>
      <c r="D671">
        <v>0</v>
      </c>
      <c r="E671">
        <v>1</v>
      </c>
      <c r="F671">
        <v>0</v>
      </c>
      <c r="G671">
        <v>0</v>
      </c>
      <c r="H671">
        <v>1</v>
      </c>
      <c r="I671">
        <v>1</v>
      </c>
      <c r="J671">
        <v>0</v>
      </c>
      <c r="K671">
        <v>1</v>
      </c>
      <c r="L671">
        <v>0</v>
      </c>
    </row>
    <row r="672" spans="3:12" x14ac:dyDescent="0.2">
      <c r="C672">
        <v>1</v>
      </c>
      <c r="D672">
        <v>0</v>
      </c>
      <c r="E672">
        <v>1</v>
      </c>
      <c r="F672">
        <v>0</v>
      </c>
      <c r="G672">
        <v>0</v>
      </c>
      <c r="H672">
        <v>1</v>
      </c>
      <c r="I672">
        <v>1</v>
      </c>
      <c r="J672">
        <v>0</v>
      </c>
      <c r="K672">
        <v>1</v>
      </c>
      <c r="L672">
        <v>1</v>
      </c>
    </row>
    <row r="673" spans="3:12" x14ac:dyDescent="0.2">
      <c r="C673">
        <v>1</v>
      </c>
      <c r="D673">
        <v>0</v>
      </c>
      <c r="E673">
        <v>1</v>
      </c>
      <c r="F673">
        <v>0</v>
      </c>
      <c r="G673">
        <v>0</v>
      </c>
      <c r="H673">
        <v>1</v>
      </c>
      <c r="I673">
        <v>1</v>
      </c>
      <c r="J673">
        <v>1</v>
      </c>
      <c r="K673">
        <v>0</v>
      </c>
      <c r="L673">
        <v>0</v>
      </c>
    </row>
    <row r="674" spans="3:12" x14ac:dyDescent="0.2">
      <c r="C674">
        <v>1</v>
      </c>
      <c r="D674">
        <v>0</v>
      </c>
      <c r="E674">
        <v>1</v>
      </c>
      <c r="F674">
        <v>0</v>
      </c>
      <c r="G674">
        <v>0</v>
      </c>
      <c r="H674">
        <v>1</v>
      </c>
      <c r="I674">
        <v>1</v>
      </c>
      <c r="J674">
        <v>1</v>
      </c>
      <c r="K674">
        <v>0</v>
      </c>
      <c r="L674">
        <v>1</v>
      </c>
    </row>
    <row r="675" spans="3:12" x14ac:dyDescent="0.2">
      <c r="C675">
        <v>1</v>
      </c>
      <c r="D675">
        <v>0</v>
      </c>
      <c r="E675">
        <v>1</v>
      </c>
      <c r="F675">
        <v>0</v>
      </c>
      <c r="G675">
        <v>0</v>
      </c>
      <c r="H675">
        <v>1</v>
      </c>
      <c r="I675">
        <v>1</v>
      </c>
      <c r="J675">
        <v>1</v>
      </c>
      <c r="K675">
        <v>1</v>
      </c>
      <c r="L675">
        <v>0</v>
      </c>
    </row>
    <row r="676" spans="3:12" x14ac:dyDescent="0.2">
      <c r="C676">
        <v>1</v>
      </c>
      <c r="D676">
        <v>0</v>
      </c>
      <c r="E676">
        <v>1</v>
      </c>
      <c r="F676">
        <v>0</v>
      </c>
      <c r="G676">
        <v>0</v>
      </c>
      <c r="H676">
        <v>1</v>
      </c>
      <c r="I676">
        <v>1</v>
      </c>
      <c r="J676">
        <v>1</v>
      </c>
      <c r="K676">
        <v>1</v>
      </c>
      <c r="L676">
        <v>1</v>
      </c>
    </row>
    <row r="677" spans="3:12" x14ac:dyDescent="0.2">
      <c r="C677">
        <v>1</v>
      </c>
      <c r="D677">
        <v>0</v>
      </c>
      <c r="E677">
        <v>1</v>
      </c>
      <c r="F677">
        <v>0</v>
      </c>
      <c r="G677">
        <v>1</v>
      </c>
      <c r="H677">
        <v>0</v>
      </c>
      <c r="I677">
        <v>0</v>
      </c>
      <c r="J677">
        <v>0</v>
      </c>
      <c r="K677">
        <v>0</v>
      </c>
      <c r="L677">
        <v>0</v>
      </c>
    </row>
    <row r="678" spans="3:12" x14ac:dyDescent="0.2">
      <c r="C678">
        <v>1</v>
      </c>
      <c r="D678">
        <v>0</v>
      </c>
      <c r="E678">
        <v>1</v>
      </c>
      <c r="F678">
        <v>0</v>
      </c>
      <c r="G678">
        <v>1</v>
      </c>
      <c r="H678">
        <v>0</v>
      </c>
      <c r="I678">
        <v>0</v>
      </c>
      <c r="J678">
        <v>0</v>
      </c>
      <c r="K678">
        <v>0</v>
      </c>
      <c r="L678">
        <v>1</v>
      </c>
    </row>
    <row r="679" spans="3:12" x14ac:dyDescent="0.2">
      <c r="C679">
        <v>1</v>
      </c>
      <c r="D679">
        <v>0</v>
      </c>
      <c r="E679">
        <v>1</v>
      </c>
      <c r="F679">
        <v>0</v>
      </c>
      <c r="G679">
        <v>1</v>
      </c>
      <c r="H679">
        <v>0</v>
      </c>
      <c r="I679">
        <v>0</v>
      </c>
      <c r="J679">
        <v>0</v>
      </c>
      <c r="K679">
        <v>1</v>
      </c>
      <c r="L679">
        <v>0</v>
      </c>
    </row>
    <row r="680" spans="3:12" x14ac:dyDescent="0.2">
      <c r="C680">
        <v>1</v>
      </c>
      <c r="D680">
        <v>0</v>
      </c>
      <c r="E680">
        <v>1</v>
      </c>
      <c r="F680">
        <v>0</v>
      </c>
      <c r="G680">
        <v>1</v>
      </c>
      <c r="H680">
        <v>0</v>
      </c>
      <c r="I680">
        <v>0</v>
      </c>
      <c r="J680">
        <v>0</v>
      </c>
      <c r="K680">
        <v>1</v>
      </c>
      <c r="L680">
        <v>1</v>
      </c>
    </row>
    <row r="681" spans="3:12" x14ac:dyDescent="0.2">
      <c r="C681">
        <v>1</v>
      </c>
      <c r="D681">
        <v>0</v>
      </c>
      <c r="E681">
        <v>1</v>
      </c>
      <c r="F681">
        <v>0</v>
      </c>
      <c r="G681">
        <v>1</v>
      </c>
      <c r="H681">
        <v>0</v>
      </c>
      <c r="I681">
        <v>0</v>
      </c>
      <c r="J681">
        <v>1</v>
      </c>
      <c r="K681">
        <v>0</v>
      </c>
      <c r="L681">
        <v>0</v>
      </c>
    </row>
    <row r="682" spans="3:12" x14ac:dyDescent="0.2">
      <c r="C682">
        <v>1</v>
      </c>
      <c r="D682">
        <v>0</v>
      </c>
      <c r="E682">
        <v>1</v>
      </c>
      <c r="F682">
        <v>0</v>
      </c>
      <c r="G682">
        <v>1</v>
      </c>
      <c r="H682">
        <v>0</v>
      </c>
      <c r="I682">
        <v>0</v>
      </c>
      <c r="J682">
        <v>1</v>
      </c>
      <c r="K682">
        <v>0</v>
      </c>
      <c r="L682">
        <v>1</v>
      </c>
    </row>
    <row r="683" spans="3:12" x14ac:dyDescent="0.2">
      <c r="C683">
        <v>1</v>
      </c>
      <c r="D683">
        <v>0</v>
      </c>
      <c r="E683">
        <v>1</v>
      </c>
      <c r="F683">
        <v>0</v>
      </c>
      <c r="G683">
        <v>1</v>
      </c>
      <c r="H683">
        <v>0</v>
      </c>
      <c r="I683">
        <v>0</v>
      </c>
      <c r="J683">
        <v>1</v>
      </c>
      <c r="K683">
        <v>1</v>
      </c>
      <c r="L683">
        <v>0</v>
      </c>
    </row>
    <row r="684" spans="3:12" x14ac:dyDescent="0.2">
      <c r="C684">
        <v>1</v>
      </c>
      <c r="D684">
        <v>0</v>
      </c>
      <c r="E684">
        <v>1</v>
      </c>
      <c r="F684">
        <v>0</v>
      </c>
      <c r="G684">
        <v>1</v>
      </c>
      <c r="H684">
        <v>0</v>
      </c>
      <c r="I684">
        <v>0</v>
      </c>
      <c r="J684">
        <v>1</v>
      </c>
      <c r="K684">
        <v>1</v>
      </c>
      <c r="L684">
        <v>1</v>
      </c>
    </row>
    <row r="685" spans="3:12" x14ac:dyDescent="0.2">
      <c r="C685">
        <v>1</v>
      </c>
      <c r="D685">
        <v>0</v>
      </c>
      <c r="E685">
        <v>1</v>
      </c>
      <c r="F685">
        <v>0</v>
      </c>
      <c r="G685">
        <v>1</v>
      </c>
      <c r="H685">
        <v>0</v>
      </c>
      <c r="I685">
        <v>1</v>
      </c>
      <c r="J685">
        <v>0</v>
      </c>
      <c r="K685">
        <v>0</v>
      </c>
      <c r="L685">
        <v>0</v>
      </c>
    </row>
    <row r="686" spans="3:12" x14ac:dyDescent="0.2">
      <c r="C686">
        <v>1</v>
      </c>
      <c r="D686">
        <v>0</v>
      </c>
      <c r="E686">
        <v>1</v>
      </c>
      <c r="F686">
        <v>0</v>
      </c>
      <c r="G686">
        <v>1</v>
      </c>
      <c r="H686">
        <v>0</v>
      </c>
      <c r="I686">
        <v>1</v>
      </c>
      <c r="J686">
        <v>0</v>
      </c>
      <c r="K686">
        <v>0</v>
      </c>
      <c r="L686">
        <v>1</v>
      </c>
    </row>
    <row r="687" spans="3:12" x14ac:dyDescent="0.2">
      <c r="C687">
        <v>1</v>
      </c>
      <c r="D687">
        <v>0</v>
      </c>
      <c r="E687">
        <v>1</v>
      </c>
      <c r="F687">
        <v>0</v>
      </c>
      <c r="G687">
        <v>1</v>
      </c>
      <c r="H687">
        <v>0</v>
      </c>
      <c r="I687">
        <v>1</v>
      </c>
      <c r="J687">
        <v>0</v>
      </c>
      <c r="K687">
        <v>1</v>
      </c>
      <c r="L687">
        <v>0</v>
      </c>
    </row>
    <row r="688" spans="3:12" x14ac:dyDescent="0.2">
      <c r="C688">
        <v>1</v>
      </c>
      <c r="D688">
        <v>0</v>
      </c>
      <c r="E688">
        <v>1</v>
      </c>
      <c r="F688">
        <v>0</v>
      </c>
      <c r="G688">
        <v>1</v>
      </c>
      <c r="H688">
        <v>0</v>
      </c>
      <c r="I688">
        <v>1</v>
      </c>
      <c r="J688">
        <v>0</v>
      </c>
      <c r="K688">
        <v>1</v>
      </c>
      <c r="L688">
        <v>1</v>
      </c>
    </row>
    <row r="689" spans="3:12" x14ac:dyDescent="0.2">
      <c r="C689">
        <v>1</v>
      </c>
      <c r="D689">
        <v>0</v>
      </c>
      <c r="E689">
        <v>1</v>
      </c>
      <c r="F689">
        <v>0</v>
      </c>
      <c r="G689">
        <v>1</v>
      </c>
      <c r="H689">
        <v>0</v>
      </c>
      <c r="I689">
        <v>1</v>
      </c>
      <c r="J689">
        <v>1</v>
      </c>
      <c r="K689">
        <v>0</v>
      </c>
      <c r="L689">
        <v>0</v>
      </c>
    </row>
    <row r="690" spans="3:12" x14ac:dyDescent="0.2">
      <c r="C690">
        <v>1</v>
      </c>
      <c r="D690">
        <v>0</v>
      </c>
      <c r="E690">
        <v>1</v>
      </c>
      <c r="F690">
        <v>0</v>
      </c>
      <c r="G690">
        <v>1</v>
      </c>
      <c r="H690">
        <v>0</v>
      </c>
      <c r="I690">
        <v>1</v>
      </c>
      <c r="J690">
        <v>1</v>
      </c>
      <c r="K690">
        <v>0</v>
      </c>
      <c r="L690">
        <v>1</v>
      </c>
    </row>
    <row r="691" spans="3:12" x14ac:dyDescent="0.2">
      <c r="C691">
        <v>1</v>
      </c>
      <c r="D691">
        <v>0</v>
      </c>
      <c r="E691">
        <v>1</v>
      </c>
      <c r="F691">
        <v>0</v>
      </c>
      <c r="G691">
        <v>1</v>
      </c>
      <c r="H691">
        <v>0</v>
      </c>
      <c r="I691">
        <v>1</v>
      </c>
      <c r="J691">
        <v>1</v>
      </c>
      <c r="K691">
        <v>1</v>
      </c>
      <c r="L691">
        <v>0</v>
      </c>
    </row>
    <row r="692" spans="3:12" x14ac:dyDescent="0.2">
      <c r="C692">
        <v>1</v>
      </c>
      <c r="D692">
        <v>0</v>
      </c>
      <c r="E692">
        <v>1</v>
      </c>
      <c r="F692">
        <v>0</v>
      </c>
      <c r="G692">
        <v>1</v>
      </c>
      <c r="H692">
        <v>0</v>
      </c>
      <c r="I692">
        <v>1</v>
      </c>
      <c r="J692">
        <v>1</v>
      </c>
      <c r="K692">
        <v>1</v>
      </c>
      <c r="L692">
        <v>1</v>
      </c>
    </row>
    <row r="693" spans="3:12" x14ac:dyDescent="0.2">
      <c r="C693">
        <v>1</v>
      </c>
      <c r="D693">
        <v>0</v>
      </c>
      <c r="E693">
        <v>1</v>
      </c>
      <c r="F693">
        <v>0</v>
      </c>
      <c r="G693">
        <v>1</v>
      </c>
      <c r="H693">
        <v>1</v>
      </c>
      <c r="I693">
        <v>0</v>
      </c>
      <c r="J693">
        <v>0</v>
      </c>
      <c r="K693">
        <v>0</v>
      </c>
      <c r="L693">
        <v>0</v>
      </c>
    </row>
    <row r="694" spans="3:12" x14ac:dyDescent="0.2">
      <c r="C694">
        <v>1</v>
      </c>
      <c r="D694">
        <v>0</v>
      </c>
      <c r="E694">
        <v>1</v>
      </c>
      <c r="F694">
        <v>0</v>
      </c>
      <c r="G694">
        <v>1</v>
      </c>
      <c r="H694">
        <v>1</v>
      </c>
      <c r="I694">
        <v>0</v>
      </c>
      <c r="J694">
        <v>0</v>
      </c>
      <c r="K694">
        <v>0</v>
      </c>
      <c r="L694">
        <v>1</v>
      </c>
    </row>
    <row r="695" spans="3:12" x14ac:dyDescent="0.2">
      <c r="C695">
        <v>1</v>
      </c>
      <c r="D695">
        <v>0</v>
      </c>
      <c r="E695">
        <v>1</v>
      </c>
      <c r="F695">
        <v>0</v>
      </c>
      <c r="G695">
        <v>1</v>
      </c>
      <c r="H695">
        <v>1</v>
      </c>
      <c r="I695">
        <v>0</v>
      </c>
      <c r="J695">
        <v>0</v>
      </c>
      <c r="K695">
        <v>1</v>
      </c>
      <c r="L695">
        <v>0</v>
      </c>
    </row>
    <row r="696" spans="3:12" x14ac:dyDescent="0.2">
      <c r="C696">
        <v>1</v>
      </c>
      <c r="D696">
        <v>0</v>
      </c>
      <c r="E696">
        <v>1</v>
      </c>
      <c r="F696">
        <v>0</v>
      </c>
      <c r="G696">
        <v>1</v>
      </c>
      <c r="H696">
        <v>1</v>
      </c>
      <c r="I696">
        <v>0</v>
      </c>
      <c r="J696">
        <v>0</v>
      </c>
      <c r="K696">
        <v>1</v>
      </c>
      <c r="L696">
        <v>1</v>
      </c>
    </row>
    <row r="697" spans="3:12" x14ac:dyDescent="0.2">
      <c r="C697">
        <v>1</v>
      </c>
      <c r="D697">
        <v>0</v>
      </c>
      <c r="E697">
        <v>1</v>
      </c>
      <c r="F697">
        <v>0</v>
      </c>
      <c r="G697">
        <v>1</v>
      </c>
      <c r="H697">
        <v>1</v>
      </c>
      <c r="I697">
        <v>0</v>
      </c>
      <c r="J697">
        <v>1</v>
      </c>
      <c r="K697">
        <v>0</v>
      </c>
      <c r="L697">
        <v>0</v>
      </c>
    </row>
    <row r="698" spans="3:12" x14ac:dyDescent="0.2">
      <c r="C698">
        <v>1</v>
      </c>
      <c r="D698">
        <v>0</v>
      </c>
      <c r="E698">
        <v>1</v>
      </c>
      <c r="F698">
        <v>0</v>
      </c>
      <c r="G698">
        <v>1</v>
      </c>
      <c r="H698">
        <v>1</v>
      </c>
      <c r="I698">
        <v>0</v>
      </c>
      <c r="J698">
        <v>1</v>
      </c>
      <c r="K698">
        <v>0</v>
      </c>
      <c r="L698">
        <v>1</v>
      </c>
    </row>
    <row r="699" spans="3:12" x14ac:dyDescent="0.2">
      <c r="C699">
        <v>1</v>
      </c>
      <c r="D699">
        <v>0</v>
      </c>
      <c r="E699">
        <v>1</v>
      </c>
      <c r="F699">
        <v>0</v>
      </c>
      <c r="G699">
        <v>1</v>
      </c>
      <c r="H699">
        <v>1</v>
      </c>
      <c r="I699">
        <v>0</v>
      </c>
      <c r="J699">
        <v>1</v>
      </c>
      <c r="K699">
        <v>1</v>
      </c>
      <c r="L699">
        <v>0</v>
      </c>
    </row>
    <row r="700" spans="3:12" x14ac:dyDescent="0.2">
      <c r="C700">
        <v>1</v>
      </c>
      <c r="D700">
        <v>0</v>
      </c>
      <c r="E700">
        <v>1</v>
      </c>
      <c r="F700">
        <v>0</v>
      </c>
      <c r="G700">
        <v>1</v>
      </c>
      <c r="H700">
        <v>1</v>
      </c>
      <c r="I700">
        <v>0</v>
      </c>
      <c r="J700">
        <v>1</v>
      </c>
      <c r="K700">
        <v>1</v>
      </c>
      <c r="L700">
        <v>1</v>
      </c>
    </row>
    <row r="701" spans="3:12" x14ac:dyDescent="0.2">
      <c r="C701">
        <v>1</v>
      </c>
      <c r="D701">
        <v>0</v>
      </c>
      <c r="E701">
        <v>1</v>
      </c>
      <c r="F701">
        <v>0</v>
      </c>
      <c r="G701">
        <v>1</v>
      </c>
      <c r="H701">
        <v>1</v>
      </c>
      <c r="I701">
        <v>1</v>
      </c>
      <c r="J701">
        <v>0</v>
      </c>
      <c r="K701">
        <v>0</v>
      </c>
      <c r="L701">
        <v>0</v>
      </c>
    </row>
    <row r="702" spans="3:12" x14ac:dyDescent="0.2">
      <c r="C702">
        <v>1</v>
      </c>
      <c r="D702">
        <v>0</v>
      </c>
      <c r="E702">
        <v>1</v>
      </c>
      <c r="F702">
        <v>0</v>
      </c>
      <c r="G702">
        <v>1</v>
      </c>
      <c r="H702">
        <v>1</v>
      </c>
      <c r="I702">
        <v>1</v>
      </c>
      <c r="J702">
        <v>0</v>
      </c>
      <c r="K702">
        <v>0</v>
      </c>
      <c r="L702">
        <v>1</v>
      </c>
    </row>
    <row r="703" spans="3:12" x14ac:dyDescent="0.2">
      <c r="C703">
        <v>1</v>
      </c>
      <c r="D703">
        <v>0</v>
      </c>
      <c r="E703">
        <v>1</v>
      </c>
      <c r="F703">
        <v>0</v>
      </c>
      <c r="G703">
        <v>1</v>
      </c>
      <c r="H703">
        <v>1</v>
      </c>
      <c r="I703">
        <v>1</v>
      </c>
      <c r="J703">
        <v>0</v>
      </c>
      <c r="K703">
        <v>1</v>
      </c>
      <c r="L703">
        <v>0</v>
      </c>
    </row>
    <row r="704" spans="3:12" x14ac:dyDescent="0.2">
      <c r="C704">
        <v>1</v>
      </c>
      <c r="D704">
        <v>0</v>
      </c>
      <c r="E704">
        <v>1</v>
      </c>
      <c r="F704">
        <v>0</v>
      </c>
      <c r="G704">
        <v>1</v>
      </c>
      <c r="H704">
        <v>1</v>
      </c>
      <c r="I704">
        <v>1</v>
      </c>
      <c r="J704">
        <v>0</v>
      </c>
      <c r="K704">
        <v>1</v>
      </c>
      <c r="L704">
        <v>1</v>
      </c>
    </row>
    <row r="705" spans="3:12" x14ac:dyDescent="0.2">
      <c r="C705">
        <v>1</v>
      </c>
      <c r="D705">
        <v>0</v>
      </c>
      <c r="E705">
        <v>1</v>
      </c>
      <c r="F705">
        <v>0</v>
      </c>
      <c r="G705">
        <v>1</v>
      </c>
      <c r="H705">
        <v>1</v>
      </c>
      <c r="I705">
        <v>1</v>
      </c>
      <c r="J705">
        <v>1</v>
      </c>
      <c r="K705">
        <v>0</v>
      </c>
      <c r="L705">
        <v>0</v>
      </c>
    </row>
    <row r="706" spans="3:12" x14ac:dyDescent="0.2">
      <c r="C706">
        <v>1</v>
      </c>
      <c r="D706">
        <v>0</v>
      </c>
      <c r="E706">
        <v>1</v>
      </c>
      <c r="F706">
        <v>0</v>
      </c>
      <c r="G706">
        <v>1</v>
      </c>
      <c r="H706">
        <v>1</v>
      </c>
      <c r="I706">
        <v>1</v>
      </c>
      <c r="J706">
        <v>1</v>
      </c>
      <c r="K706">
        <v>0</v>
      </c>
      <c r="L706">
        <v>1</v>
      </c>
    </row>
    <row r="707" spans="3:12" x14ac:dyDescent="0.2">
      <c r="C707">
        <v>1</v>
      </c>
      <c r="D707">
        <v>0</v>
      </c>
      <c r="E707">
        <v>1</v>
      </c>
      <c r="F707">
        <v>0</v>
      </c>
      <c r="G707">
        <v>1</v>
      </c>
      <c r="H707">
        <v>1</v>
      </c>
      <c r="I707">
        <v>1</v>
      </c>
      <c r="J707">
        <v>1</v>
      </c>
      <c r="K707">
        <v>1</v>
      </c>
      <c r="L707">
        <v>0</v>
      </c>
    </row>
    <row r="708" spans="3:12" x14ac:dyDescent="0.2">
      <c r="C708">
        <v>1</v>
      </c>
      <c r="D708">
        <v>0</v>
      </c>
      <c r="E708">
        <v>1</v>
      </c>
      <c r="F708">
        <v>0</v>
      </c>
      <c r="G708">
        <v>1</v>
      </c>
      <c r="H708">
        <v>1</v>
      </c>
      <c r="I708">
        <v>1</v>
      </c>
      <c r="J708">
        <v>1</v>
      </c>
      <c r="K708">
        <v>1</v>
      </c>
      <c r="L708">
        <v>1</v>
      </c>
    </row>
    <row r="709" spans="3:12" x14ac:dyDescent="0.2">
      <c r="C709">
        <v>1</v>
      </c>
      <c r="D709">
        <v>0</v>
      </c>
      <c r="E709">
        <v>1</v>
      </c>
      <c r="F709">
        <v>1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</row>
    <row r="710" spans="3:12" x14ac:dyDescent="0.2">
      <c r="C710">
        <v>1</v>
      </c>
      <c r="D710">
        <v>0</v>
      </c>
      <c r="E710">
        <v>1</v>
      </c>
      <c r="F710">
        <v>1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1</v>
      </c>
    </row>
    <row r="711" spans="3:12" x14ac:dyDescent="0.2">
      <c r="C711">
        <v>1</v>
      </c>
      <c r="D711">
        <v>0</v>
      </c>
      <c r="E711">
        <v>1</v>
      </c>
      <c r="F711">
        <v>1</v>
      </c>
      <c r="G711">
        <v>0</v>
      </c>
      <c r="H711">
        <v>0</v>
      </c>
      <c r="I711">
        <v>0</v>
      </c>
      <c r="J711">
        <v>0</v>
      </c>
      <c r="K711">
        <v>1</v>
      </c>
      <c r="L711">
        <v>0</v>
      </c>
    </row>
    <row r="712" spans="3:12" x14ac:dyDescent="0.2">
      <c r="C712">
        <v>1</v>
      </c>
      <c r="D712">
        <v>0</v>
      </c>
      <c r="E712">
        <v>1</v>
      </c>
      <c r="F712">
        <v>1</v>
      </c>
      <c r="G712">
        <v>0</v>
      </c>
      <c r="H712">
        <v>0</v>
      </c>
      <c r="I712">
        <v>0</v>
      </c>
      <c r="J712">
        <v>0</v>
      </c>
      <c r="K712">
        <v>1</v>
      </c>
      <c r="L712">
        <v>1</v>
      </c>
    </row>
    <row r="713" spans="3:12" x14ac:dyDescent="0.2">
      <c r="C713">
        <v>1</v>
      </c>
      <c r="D713">
        <v>0</v>
      </c>
      <c r="E713">
        <v>1</v>
      </c>
      <c r="F713">
        <v>1</v>
      </c>
      <c r="G713">
        <v>0</v>
      </c>
      <c r="H713">
        <v>0</v>
      </c>
      <c r="I713">
        <v>0</v>
      </c>
      <c r="J713">
        <v>1</v>
      </c>
      <c r="K713">
        <v>0</v>
      </c>
      <c r="L713">
        <v>0</v>
      </c>
    </row>
    <row r="714" spans="3:12" x14ac:dyDescent="0.2">
      <c r="C714">
        <v>1</v>
      </c>
      <c r="D714">
        <v>0</v>
      </c>
      <c r="E714">
        <v>1</v>
      </c>
      <c r="F714">
        <v>1</v>
      </c>
      <c r="G714">
        <v>0</v>
      </c>
      <c r="H714">
        <v>0</v>
      </c>
      <c r="I714">
        <v>0</v>
      </c>
      <c r="J714">
        <v>1</v>
      </c>
      <c r="K714">
        <v>0</v>
      </c>
      <c r="L714">
        <v>1</v>
      </c>
    </row>
    <row r="715" spans="3:12" x14ac:dyDescent="0.2">
      <c r="C715">
        <v>1</v>
      </c>
      <c r="D715">
        <v>0</v>
      </c>
      <c r="E715">
        <v>1</v>
      </c>
      <c r="F715">
        <v>1</v>
      </c>
      <c r="G715">
        <v>0</v>
      </c>
      <c r="H715">
        <v>0</v>
      </c>
      <c r="I715">
        <v>0</v>
      </c>
      <c r="J715">
        <v>1</v>
      </c>
      <c r="K715">
        <v>1</v>
      </c>
      <c r="L715">
        <v>0</v>
      </c>
    </row>
    <row r="716" spans="3:12" x14ac:dyDescent="0.2">
      <c r="C716">
        <v>1</v>
      </c>
      <c r="D716">
        <v>0</v>
      </c>
      <c r="E716">
        <v>1</v>
      </c>
      <c r="F716">
        <v>1</v>
      </c>
      <c r="G716">
        <v>0</v>
      </c>
      <c r="H716">
        <v>0</v>
      </c>
      <c r="I716">
        <v>0</v>
      </c>
      <c r="J716">
        <v>1</v>
      </c>
      <c r="K716">
        <v>1</v>
      </c>
      <c r="L716">
        <v>1</v>
      </c>
    </row>
    <row r="717" spans="3:12" x14ac:dyDescent="0.2">
      <c r="C717">
        <v>1</v>
      </c>
      <c r="D717">
        <v>0</v>
      </c>
      <c r="E717">
        <v>1</v>
      </c>
      <c r="F717">
        <v>1</v>
      </c>
      <c r="G717">
        <v>0</v>
      </c>
      <c r="H717">
        <v>0</v>
      </c>
      <c r="I717">
        <v>1</v>
      </c>
      <c r="J717">
        <v>0</v>
      </c>
      <c r="K717">
        <v>0</v>
      </c>
      <c r="L717">
        <v>0</v>
      </c>
    </row>
    <row r="718" spans="3:12" x14ac:dyDescent="0.2">
      <c r="C718">
        <v>1</v>
      </c>
      <c r="D718">
        <v>0</v>
      </c>
      <c r="E718">
        <v>1</v>
      </c>
      <c r="F718">
        <v>1</v>
      </c>
      <c r="G718">
        <v>0</v>
      </c>
      <c r="H718">
        <v>0</v>
      </c>
      <c r="I718">
        <v>1</v>
      </c>
      <c r="J718">
        <v>0</v>
      </c>
      <c r="K718">
        <v>0</v>
      </c>
      <c r="L718">
        <v>1</v>
      </c>
    </row>
    <row r="719" spans="3:12" x14ac:dyDescent="0.2">
      <c r="C719">
        <v>1</v>
      </c>
      <c r="D719">
        <v>0</v>
      </c>
      <c r="E719">
        <v>1</v>
      </c>
      <c r="F719">
        <v>1</v>
      </c>
      <c r="G719">
        <v>0</v>
      </c>
      <c r="H719">
        <v>0</v>
      </c>
      <c r="I719">
        <v>1</v>
      </c>
      <c r="J719">
        <v>0</v>
      </c>
      <c r="K719">
        <v>1</v>
      </c>
      <c r="L719">
        <v>0</v>
      </c>
    </row>
    <row r="720" spans="3:12" x14ac:dyDescent="0.2">
      <c r="C720">
        <v>1</v>
      </c>
      <c r="D720">
        <v>0</v>
      </c>
      <c r="E720">
        <v>1</v>
      </c>
      <c r="F720">
        <v>1</v>
      </c>
      <c r="G720">
        <v>0</v>
      </c>
      <c r="H720">
        <v>0</v>
      </c>
      <c r="I720">
        <v>1</v>
      </c>
      <c r="J720">
        <v>0</v>
      </c>
      <c r="K720">
        <v>1</v>
      </c>
      <c r="L720">
        <v>1</v>
      </c>
    </row>
    <row r="721" spans="3:12" x14ac:dyDescent="0.2">
      <c r="C721">
        <v>1</v>
      </c>
      <c r="D721">
        <v>0</v>
      </c>
      <c r="E721">
        <v>1</v>
      </c>
      <c r="F721">
        <v>1</v>
      </c>
      <c r="G721">
        <v>0</v>
      </c>
      <c r="H721">
        <v>0</v>
      </c>
      <c r="I721">
        <v>1</v>
      </c>
      <c r="J721">
        <v>1</v>
      </c>
      <c r="K721">
        <v>0</v>
      </c>
      <c r="L721">
        <v>0</v>
      </c>
    </row>
    <row r="722" spans="3:12" x14ac:dyDescent="0.2">
      <c r="C722">
        <v>1</v>
      </c>
      <c r="D722">
        <v>0</v>
      </c>
      <c r="E722">
        <v>1</v>
      </c>
      <c r="F722">
        <v>1</v>
      </c>
      <c r="G722">
        <v>0</v>
      </c>
      <c r="H722">
        <v>0</v>
      </c>
      <c r="I722">
        <v>1</v>
      </c>
      <c r="J722">
        <v>1</v>
      </c>
      <c r="K722">
        <v>0</v>
      </c>
      <c r="L722">
        <v>1</v>
      </c>
    </row>
    <row r="723" spans="3:12" x14ac:dyDescent="0.2">
      <c r="C723">
        <v>1</v>
      </c>
      <c r="D723">
        <v>0</v>
      </c>
      <c r="E723">
        <v>1</v>
      </c>
      <c r="F723">
        <v>1</v>
      </c>
      <c r="G723">
        <v>0</v>
      </c>
      <c r="H723">
        <v>0</v>
      </c>
      <c r="I723">
        <v>1</v>
      </c>
      <c r="J723">
        <v>1</v>
      </c>
      <c r="K723">
        <v>1</v>
      </c>
      <c r="L723">
        <v>0</v>
      </c>
    </row>
    <row r="724" spans="3:12" x14ac:dyDescent="0.2">
      <c r="C724">
        <v>1</v>
      </c>
      <c r="D724">
        <v>0</v>
      </c>
      <c r="E724">
        <v>1</v>
      </c>
      <c r="F724">
        <v>1</v>
      </c>
      <c r="G724">
        <v>0</v>
      </c>
      <c r="H724">
        <v>0</v>
      </c>
      <c r="I724">
        <v>1</v>
      </c>
      <c r="J724">
        <v>1</v>
      </c>
      <c r="K724">
        <v>1</v>
      </c>
      <c r="L724">
        <v>1</v>
      </c>
    </row>
    <row r="725" spans="3:12" x14ac:dyDescent="0.2">
      <c r="C725">
        <v>1</v>
      </c>
      <c r="D725">
        <v>0</v>
      </c>
      <c r="E725">
        <v>1</v>
      </c>
      <c r="F725">
        <v>1</v>
      </c>
      <c r="G725">
        <v>0</v>
      </c>
      <c r="H725">
        <v>1</v>
      </c>
      <c r="I725">
        <v>0</v>
      </c>
      <c r="J725">
        <v>0</v>
      </c>
      <c r="K725">
        <v>0</v>
      </c>
      <c r="L725">
        <v>0</v>
      </c>
    </row>
    <row r="726" spans="3:12" x14ac:dyDescent="0.2">
      <c r="C726">
        <v>1</v>
      </c>
      <c r="D726">
        <v>0</v>
      </c>
      <c r="E726">
        <v>1</v>
      </c>
      <c r="F726">
        <v>1</v>
      </c>
      <c r="G726">
        <v>0</v>
      </c>
      <c r="H726">
        <v>1</v>
      </c>
      <c r="I726">
        <v>0</v>
      </c>
      <c r="J726">
        <v>0</v>
      </c>
      <c r="K726">
        <v>0</v>
      </c>
      <c r="L726">
        <v>1</v>
      </c>
    </row>
    <row r="727" spans="3:12" x14ac:dyDescent="0.2">
      <c r="C727">
        <v>1</v>
      </c>
      <c r="D727">
        <v>0</v>
      </c>
      <c r="E727">
        <v>1</v>
      </c>
      <c r="F727">
        <v>1</v>
      </c>
      <c r="G727">
        <v>0</v>
      </c>
      <c r="H727">
        <v>1</v>
      </c>
      <c r="I727">
        <v>0</v>
      </c>
      <c r="J727">
        <v>0</v>
      </c>
      <c r="K727">
        <v>1</v>
      </c>
      <c r="L727">
        <v>0</v>
      </c>
    </row>
    <row r="728" spans="3:12" x14ac:dyDescent="0.2">
      <c r="C728">
        <v>1</v>
      </c>
      <c r="D728">
        <v>0</v>
      </c>
      <c r="E728">
        <v>1</v>
      </c>
      <c r="F728">
        <v>1</v>
      </c>
      <c r="G728">
        <v>0</v>
      </c>
      <c r="H728">
        <v>1</v>
      </c>
      <c r="I728">
        <v>0</v>
      </c>
      <c r="J728">
        <v>0</v>
      </c>
      <c r="K728">
        <v>1</v>
      </c>
      <c r="L728">
        <v>1</v>
      </c>
    </row>
    <row r="729" spans="3:12" x14ac:dyDescent="0.2">
      <c r="C729">
        <v>1</v>
      </c>
      <c r="D729">
        <v>0</v>
      </c>
      <c r="E729">
        <v>1</v>
      </c>
      <c r="F729">
        <v>1</v>
      </c>
      <c r="G729">
        <v>0</v>
      </c>
      <c r="H729">
        <v>1</v>
      </c>
      <c r="I729">
        <v>0</v>
      </c>
      <c r="J729">
        <v>1</v>
      </c>
      <c r="K729">
        <v>0</v>
      </c>
      <c r="L729">
        <v>0</v>
      </c>
    </row>
    <row r="730" spans="3:12" x14ac:dyDescent="0.2">
      <c r="C730">
        <v>1</v>
      </c>
      <c r="D730">
        <v>0</v>
      </c>
      <c r="E730">
        <v>1</v>
      </c>
      <c r="F730">
        <v>1</v>
      </c>
      <c r="G730">
        <v>0</v>
      </c>
      <c r="H730">
        <v>1</v>
      </c>
      <c r="I730">
        <v>0</v>
      </c>
      <c r="J730">
        <v>1</v>
      </c>
      <c r="K730">
        <v>0</v>
      </c>
      <c r="L730">
        <v>1</v>
      </c>
    </row>
    <row r="731" spans="3:12" x14ac:dyDescent="0.2">
      <c r="C731">
        <v>1</v>
      </c>
      <c r="D731">
        <v>0</v>
      </c>
      <c r="E731">
        <v>1</v>
      </c>
      <c r="F731">
        <v>1</v>
      </c>
      <c r="G731">
        <v>0</v>
      </c>
      <c r="H731">
        <v>1</v>
      </c>
      <c r="I731">
        <v>0</v>
      </c>
      <c r="J731">
        <v>1</v>
      </c>
      <c r="K731">
        <v>1</v>
      </c>
      <c r="L731">
        <v>0</v>
      </c>
    </row>
    <row r="732" spans="3:12" x14ac:dyDescent="0.2">
      <c r="C732">
        <v>1</v>
      </c>
      <c r="D732">
        <v>0</v>
      </c>
      <c r="E732">
        <v>1</v>
      </c>
      <c r="F732">
        <v>1</v>
      </c>
      <c r="G732">
        <v>0</v>
      </c>
      <c r="H732">
        <v>1</v>
      </c>
      <c r="I732">
        <v>0</v>
      </c>
      <c r="J732">
        <v>1</v>
      </c>
      <c r="K732">
        <v>1</v>
      </c>
      <c r="L732">
        <v>1</v>
      </c>
    </row>
    <row r="733" spans="3:12" x14ac:dyDescent="0.2">
      <c r="C733">
        <v>1</v>
      </c>
      <c r="D733">
        <v>0</v>
      </c>
      <c r="E733">
        <v>1</v>
      </c>
      <c r="F733">
        <v>1</v>
      </c>
      <c r="G733">
        <v>0</v>
      </c>
      <c r="H733">
        <v>1</v>
      </c>
      <c r="I733">
        <v>1</v>
      </c>
      <c r="J733">
        <v>0</v>
      </c>
      <c r="K733">
        <v>0</v>
      </c>
      <c r="L733">
        <v>0</v>
      </c>
    </row>
    <row r="734" spans="3:12" x14ac:dyDescent="0.2">
      <c r="C734">
        <v>1</v>
      </c>
      <c r="D734">
        <v>0</v>
      </c>
      <c r="E734">
        <v>1</v>
      </c>
      <c r="F734">
        <v>1</v>
      </c>
      <c r="G734">
        <v>0</v>
      </c>
      <c r="H734">
        <v>1</v>
      </c>
      <c r="I734">
        <v>1</v>
      </c>
      <c r="J734">
        <v>0</v>
      </c>
      <c r="K734">
        <v>0</v>
      </c>
      <c r="L734">
        <v>1</v>
      </c>
    </row>
    <row r="735" spans="3:12" x14ac:dyDescent="0.2">
      <c r="C735">
        <v>1</v>
      </c>
      <c r="D735">
        <v>0</v>
      </c>
      <c r="E735">
        <v>1</v>
      </c>
      <c r="F735">
        <v>1</v>
      </c>
      <c r="G735">
        <v>0</v>
      </c>
      <c r="H735">
        <v>1</v>
      </c>
      <c r="I735">
        <v>1</v>
      </c>
      <c r="J735">
        <v>0</v>
      </c>
      <c r="K735">
        <v>1</v>
      </c>
      <c r="L735">
        <v>0</v>
      </c>
    </row>
    <row r="736" spans="3:12" x14ac:dyDescent="0.2">
      <c r="C736">
        <v>1</v>
      </c>
      <c r="D736">
        <v>0</v>
      </c>
      <c r="E736">
        <v>1</v>
      </c>
      <c r="F736">
        <v>1</v>
      </c>
      <c r="G736">
        <v>0</v>
      </c>
      <c r="H736">
        <v>1</v>
      </c>
      <c r="I736">
        <v>1</v>
      </c>
      <c r="J736">
        <v>0</v>
      </c>
      <c r="K736">
        <v>1</v>
      </c>
      <c r="L736">
        <v>1</v>
      </c>
    </row>
    <row r="737" spans="3:12" x14ac:dyDescent="0.2">
      <c r="C737">
        <v>1</v>
      </c>
      <c r="D737">
        <v>0</v>
      </c>
      <c r="E737">
        <v>1</v>
      </c>
      <c r="F737">
        <v>1</v>
      </c>
      <c r="G737">
        <v>0</v>
      </c>
      <c r="H737">
        <v>1</v>
      </c>
      <c r="I737">
        <v>1</v>
      </c>
      <c r="J737">
        <v>1</v>
      </c>
      <c r="K737">
        <v>0</v>
      </c>
      <c r="L737">
        <v>0</v>
      </c>
    </row>
    <row r="738" spans="3:12" x14ac:dyDescent="0.2">
      <c r="C738">
        <v>1</v>
      </c>
      <c r="D738">
        <v>0</v>
      </c>
      <c r="E738">
        <v>1</v>
      </c>
      <c r="F738">
        <v>1</v>
      </c>
      <c r="G738">
        <v>0</v>
      </c>
      <c r="H738">
        <v>1</v>
      </c>
      <c r="I738">
        <v>1</v>
      </c>
      <c r="J738">
        <v>1</v>
      </c>
      <c r="K738">
        <v>0</v>
      </c>
      <c r="L738">
        <v>1</v>
      </c>
    </row>
    <row r="739" spans="3:12" x14ac:dyDescent="0.2">
      <c r="C739">
        <v>1</v>
      </c>
      <c r="D739">
        <v>0</v>
      </c>
      <c r="E739">
        <v>1</v>
      </c>
      <c r="F739">
        <v>1</v>
      </c>
      <c r="G739">
        <v>0</v>
      </c>
      <c r="H739">
        <v>1</v>
      </c>
      <c r="I739">
        <v>1</v>
      </c>
      <c r="J739">
        <v>1</v>
      </c>
      <c r="K739">
        <v>1</v>
      </c>
      <c r="L739">
        <v>0</v>
      </c>
    </row>
    <row r="740" spans="3:12" x14ac:dyDescent="0.2">
      <c r="C740">
        <v>1</v>
      </c>
      <c r="D740">
        <v>0</v>
      </c>
      <c r="E740">
        <v>1</v>
      </c>
      <c r="F740">
        <v>1</v>
      </c>
      <c r="G740">
        <v>0</v>
      </c>
      <c r="H740">
        <v>1</v>
      </c>
      <c r="I740">
        <v>1</v>
      </c>
      <c r="J740">
        <v>1</v>
      </c>
      <c r="K740">
        <v>1</v>
      </c>
      <c r="L740">
        <v>1</v>
      </c>
    </row>
    <row r="741" spans="3:12" x14ac:dyDescent="0.2">
      <c r="C741">
        <v>1</v>
      </c>
      <c r="D741">
        <v>0</v>
      </c>
      <c r="E741">
        <v>1</v>
      </c>
      <c r="F741">
        <v>1</v>
      </c>
      <c r="G741">
        <v>1</v>
      </c>
      <c r="H741">
        <v>0</v>
      </c>
      <c r="I741">
        <v>0</v>
      </c>
      <c r="J741">
        <v>0</v>
      </c>
      <c r="K741">
        <v>0</v>
      </c>
      <c r="L741">
        <v>0</v>
      </c>
    </row>
    <row r="742" spans="3:12" x14ac:dyDescent="0.2">
      <c r="C742">
        <v>1</v>
      </c>
      <c r="D742">
        <v>0</v>
      </c>
      <c r="E742">
        <v>1</v>
      </c>
      <c r="F742">
        <v>1</v>
      </c>
      <c r="G742">
        <v>1</v>
      </c>
      <c r="H742">
        <v>0</v>
      </c>
      <c r="I742">
        <v>0</v>
      </c>
      <c r="J742">
        <v>0</v>
      </c>
      <c r="K742">
        <v>0</v>
      </c>
      <c r="L742">
        <v>1</v>
      </c>
    </row>
    <row r="743" spans="3:12" x14ac:dyDescent="0.2">
      <c r="C743">
        <v>1</v>
      </c>
      <c r="D743">
        <v>0</v>
      </c>
      <c r="E743">
        <v>1</v>
      </c>
      <c r="F743">
        <v>1</v>
      </c>
      <c r="G743">
        <v>1</v>
      </c>
      <c r="H743">
        <v>0</v>
      </c>
      <c r="I743">
        <v>0</v>
      </c>
      <c r="J743">
        <v>0</v>
      </c>
      <c r="K743">
        <v>1</v>
      </c>
      <c r="L743">
        <v>0</v>
      </c>
    </row>
    <row r="744" spans="3:12" x14ac:dyDescent="0.2">
      <c r="C744">
        <v>1</v>
      </c>
      <c r="D744">
        <v>0</v>
      </c>
      <c r="E744">
        <v>1</v>
      </c>
      <c r="F744">
        <v>1</v>
      </c>
      <c r="G744">
        <v>1</v>
      </c>
      <c r="H744">
        <v>0</v>
      </c>
      <c r="I744">
        <v>0</v>
      </c>
      <c r="J744">
        <v>0</v>
      </c>
      <c r="K744">
        <v>1</v>
      </c>
      <c r="L744">
        <v>1</v>
      </c>
    </row>
    <row r="745" spans="3:12" x14ac:dyDescent="0.2">
      <c r="C745">
        <v>1</v>
      </c>
      <c r="D745">
        <v>0</v>
      </c>
      <c r="E745">
        <v>1</v>
      </c>
      <c r="F745">
        <v>1</v>
      </c>
      <c r="G745">
        <v>1</v>
      </c>
      <c r="H745">
        <v>0</v>
      </c>
      <c r="I745">
        <v>0</v>
      </c>
      <c r="J745">
        <v>1</v>
      </c>
      <c r="K745">
        <v>0</v>
      </c>
      <c r="L745">
        <v>0</v>
      </c>
    </row>
    <row r="746" spans="3:12" x14ac:dyDescent="0.2">
      <c r="C746">
        <v>1</v>
      </c>
      <c r="D746">
        <v>0</v>
      </c>
      <c r="E746">
        <v>1</v>
      </c>
      <c r="F746">
        <v>1</v>
      </c>
      <c r="G746">
        <v>1</v>
      </c>
      <c r="H746">
        <v>0</v>
      </c>
      <c r="I746">
        <v>0</v>
      </c>
      <c r="J746">
        <v>1</v>
      </c>
      <c r="K746">
        <v>0</v>
      </c>
      <c r="L746">
        <v>1</v>
      </c>
    </row>
    <row r="747" spans="3:12" x14ac:dyDescent="0.2">
      <c r="C747">
        <v>1</v>
      </c>
      <c r="D747">
        <v>0</v>
      </c>
      <c r="E747">
        <v>1</v>
      </c>
      <c r="F747">
        <v>1</v>
      </c>
      <c r="G747">
        <v>1</v>
      </c>
      <c r="H747">
        <v>0</v>
      </c>
      <c r="I747">
        <v>0</v>
      </c>
      <c r="J747">
        <v>1</v>
      </c>
      <c r="K747">
        <v>1</v>
      </c>
      <c r="L747">
        <v>0</v>
      </c>
    </row>
    <row r="748" spans="3:12" x14ac:dyDescent="0.2">
      <c r="C748">
        <v>1</v>
      </c>
      <c r="D748">
        <v>0</v>
      </c>
      <c r="E748">
        <v>1</v>
      </c>
      <c r="F748">
        <v>1</v>
      </c>
      <c r="G748">
        <v>1</v>
      </c>
      <c r="H748">
        <v>0</v>
      </c>
      <c r="I748">
        <v>0</v>
      </c>
      <c r="J748">
        <v>1</v>
      </c>
      <c r="K748">
        <v>1</v>
      </c>
      <c r="L748">
        <v>1</v>
      </c>
    </row>
    <row r="749" spans="3:12" x14ac:dyDescent="0.2">
      <c r="C749">
        <v>1</v>
      </c>
      <c r="D749">
        <v>0</v>
      </c>
      <c r="E749">
        <v>1</v>
      </c>
      <c r="F749">
        <v>1</v>
      </c>
      <c r="G749">
        <v>1</v>
      </c>
      <c r="H749">
        <v>0</v>
      </c>
      <c r="I749">
        <v>1</v>
      </c>
      <c r="J749">
        <v>0</v>
      </c>
      <c r="K749">
        <v>0</v>
      </c>
      <c r="L749">
        <v>0</v>
      </c>
    </row>
    <row r="750" spans="3:12" x14ac:dyDescent="0.2">
      <c r="C750">
        <v>1</v>
      </c>
      <c r="D750">
        <v>0</v>
      </c>
      <c r="E750">
        <v>1</v>
      </c>
      <c r="F750">
        <v>1</v>
      </c>
      <c r="G750">
        <v>1</v>
      </c>
      <c r="H750">
        <v>0</v>
      </c>
      <c r="I750">
        <v>1</v>
      </c>
      <c r="J750">
        <v>0</v>
      </c>
      <c r="K750">
        <v>0</v>
      </c>
      <c r="L750">
        <v>1</v>
      </c>
    </row>
    <row r="751" spans="3:12" x14ac:dyDescent="0.2">
      <c r="C751">
        <v>1</v>
      </c>
      <c r="D751">
        <v>0</v>
      </c>
      <c r="E751">
        <v>1</v>
      </c>
      <c r="F751">
        <v>1</v>
      </c>
      <c r="G751">
        <v>1</v>
      </c>
      <c r="H751">
        <v>0</v>
      </c>
      <c r="I751">
        <v>1</v>
      </c>
      <c r="J751">
        <v>0</v>
      </c>
      <c r="K751">
        <v>1</v>
      </c>
      <c r="L751">
        <v>0</v>
      </c>
    </row>
    <row r="752" spans="3:12" x14ac:dyDescent="0.2">
      <c r="C752">
        <v>1</v>
      </c>
      <c r="D752">
        <v>0</v>
      </c>
      <c r="E752">
        <v>1</v>
      </c>
      <c r="F752">
        <v>1</v>
      </c>
      <c r="G752">
        <v>1</v>
      </c>
      <c r="H752">
        <v>0</v>
      </c>
      <c r="I752">
        <v>1</v>
      </c>
      <c r="J752">
        <v>0</v>
      </c>
      <c r="K752">
        <v>1</v>
      </c>
      <c r="L752">
        <v>1</v>
      </c>
    </row>
    <row r="753" spans="3:12" x14ac:dyDescent="0.2">
      <c r="C753">
        <v>1</v>
      </c>
      <c r="D753">
        <v>0</v>
      </c>
      <c r="E753">
        <v>1</v>
      </c>
      <c r="F753">
        <v>1</v>
      </c>
      <c r="G753">
        <v>1</v>
      </c>
      <c r="H753">
        <v>0</v>
      </c>
      <c r="I753">
        <v>1</v>
      </c>
      <c r="J753">
        <v>1</v>
      </c>
      <c r="K753">
        <v>0</v>
      </c>
      <c r="L753">
        <v>0</v>
      </c>
    </row>
    <row r="754" spans="3:12" x14ac:dyDescent="0.2">
      <c r="C754">
        <v>1</v>
      </c>
      <c r="D754">
        <v>0</v>
      </c>
      <c r="E754">
        <v>1</v>
      </c>
      <c r="F754">
        <v>1</v>
      </c>
      <c r="G754">
        <v>1</v>
      </c>
      <c r="H754">
        <v>0</v>
      </c>
      <c r="I754">
        <v>1</v>
      </c>
      <c r="J754">
        <v>1</v>
      </c>
      <c r="K754">
        <v>0</v>
      </c>
      <c r="L754">
        <v>1</v>
      </c>
    </row>
    <row r="755" spans="3:12" x14ac:dyDescent="0.2">
      <c r="C755">
        <v>1</v>
      </c>
      <c r="D755">
        <v>0</v>
      </c>
      <c r="E755">
        <v>1</v>
      </c>
      <c r="F755">
        <v>1</v>
      </c>
      <c r="G755">
        <v>1</v>
      </c>
      <c r="H755">
        <v>0</v>
      </c>
      <c r="I755">
        <v>1</v>
      </c>
      <c r="J755">
        <v>1</v>
      </c>
      <c r="K755">
        <v>1</v>
      </c>
      <c r="L755">
        <v>0</v>
      </c>
    </row>
    <row r="756" spans="3:12" x14ac:dyDescent="0.2">
      <c r="C756">
        <v>1</v>
      </c>
      <c r="D756">
        <v>0</v>
      </c>
      <c r="E756">
        <v>1</v>
      </c>
      <c r="F756">
        <v>1</v>
      </c>
      <c r="G756">
        <v>1</v>
      </c>
      <c r="H756">
        <v>0</v>
      </c>
      <c r="I756">
        <v>1</v>
      </c>
      <c r="J756">
        <v>1</v>
      </c>
      <c r="K756">
        <v>1</v>
      </c>
      <c r="L756">
        <v>1</v>
      </c>
    </row>
    <row r="757" spans="3:12" x14ac:dyDescent="0.2">
      <c r="C757">
        <v>1</v>
      </c>
      <c r="D757">
        <v>0</v>
      </c>
      <c r="E757">
        <v>1</v>
      </c>
      <c r="F757">
        <v>1</v>
      </c>
      <c r="G757">
        <v>1</v>
      </c>
      <c r="H757">
        <v>1</v>
      </c>
      <c r="I757">
        <v>0</v>
      </c>
      <c r="J757">
        <v>0</v>
      </c>
      <c r="K757">
        <v>0</v>
      </c>
      <c r="L757">
        <v>0</v>
      </c>
    </row>
    <row r="758" spans="3:12" x14ac:dyDescent="0.2">
      <c r="C758">
        <v>1</v>
      </c>
      <c r="D758">
        <v>0</v>
      </c>
      <c r="E758">
        <v>1</v>
      </c>
      <c r="F758">
        <v>1</v>
      </c>
      <c r="G758">
        <v>1</v>
      </c>
      <c r="H758">
        <v>1</v>
      </c>
      <c r="I758">
        <v>0</v>
      </c>
      <c r="J758">
        <v>0</v>
      </c>
      <c r="K758">
        <v>0</v>
      </c>
      <c r="L758">
        <v>1</v>
      </c>
    </row>
    <row r="759" spans="3:12" x14ac:dyDescent="0.2">
      <c r="C759">
        <v>1</v>
      </c>
      <c r="D759">
        <v>0</v>
      </c>
      <c r="E759">
        <v>1</v>
      </c>
      <c r="F759">
        <v>1</v>
      </c>
      <c r="G759">
        <v>1</v>
      </c>
      <c r="H759">
        <v>1</v>
      </c>
      <c r="I759">
        <v>0</v>
      </c>
      <c r="J759">
        <v>0</v>
      </c>
      <c r="K759">
        <v>1</v>
      </c>
      <c r="L759">
        <v>0</v>
      </c>
    </row>
    <row r="760" spans="3:12" x14ac:dyDescent="0.2">
      <c r="C760">
        <v>1</v>
      </c>
      <c r="D760">
        <v>0</v>
      </c>
      <c r="E760">
        <v>1</v>
      </c>
      <c r="F760">
        <v>1</v>
      </c>
      <c r="G760">
        <v>1</v>
      </c>
      <c r="H760">
        <v>1</v>
      </c>
      <c r="I760">
        <v>0</v>
      </c>
      <c r="J760">
        <v>0</v>
      </c>
      <c r="K760">
        <v>1</v>
      </c>
      <c r="L760">
        <v>1</v>
      </c>
    </row>
    <row r="761" spans="3:12" x14ac:dyDescent="0.2">
      <c r="C761">
        <v>1</v>
      </c>
      <c r="D761">
        <v>0</v>
      </c>
      <c r="E761">
        <v>1</v>
      </c>
      <c r="F761">
        <v>1</v>
      </c>
      <c r="G761">
        <v>1</v>
      </c>
      <c r="H761">
        <v>1</v>
      </c>
      <c r="I761">
        <v>0</v>
      </c>
      <c r="J761">
        <v>1</v>
      </c>
      <c r="K761">
        <v>0</v>
      </c>
      <c r="L761">
        <v>0</v>
      </c>
    </row>
    <row r="762" spans="3:12" x14ac:dyDescent="0.2">
      <c r="C762">
        <v>1</v>
      </c>
      <c r="D762">
        <v>0</v>
      </c>
      <c r="E762">
        <v>1</v>
      </c>
      <c r="F762">
        <v>1</v>
      </c>
      <c r="G762">
        <v>1</v>
      </c>
      <c r="H762">
        <v>1</v>
      </c>
      <c r="I762">
        <v>0</v>
      </c>
      <c r="J762">
        <v>1</v>
      </c>
      <c r="K762">
        <v>0</v>
      </c>
      <c r="L762">
        <v>1</v>
      </c>
    </row>
    <row r="763" spans="3:12" x14ac:dyDescent="0.2">
      <c r="C763">
        <v>1</v>
      </c>
      <c r="D763">
        <v>0</v>
      </c>
      <c r="E763">
        <v>1</v>
      </c>
      <c r="F763">
        <v>1</v>
      </c>
      <c r="G763">
        <v>1</v>
      </c>
      <c r="H763">
        <v>1</v>
      </c>
      <c r="I763">
        <v>0</v>
      </c>
      <c r="J763">
        <v>1</v>
      </c>
      <c r="K763">
        <v>1</v>
      </c>
      <c r="L763">
        <v>0</v>
      </c>
    </row>
    <row r="764" spans="3:12" x14ac:dyDescent="0.2">
      <c r="C764">
        <v>1</v>
      </c>
      <c r="D764">
        <v>0</v>
      </c>
      <c r="E764">
        <v>1</v>
      </c>
      <c r="F764">
        <v>1</v>
      </c>
      <c r="G764">
        <v>1</v>
      </c>
      <c r="H764">
        <v>1</v>
      </c>
      <c r="I764">
        <v>0</v>
      </c>
      <c r="J764">
        <v>1</v>
      </c>
      <c r="K764">
        <v>1</v>
      </c>
      <c r="L764">
        <v>1</v>
      </c>
    </row>
    <row r="765" spans="3:12" x14ac:dyDescent="0.2">
      <c r="C765">
        <v>1</v>
      </c>
      <c r="D765">
        <v>0</v>
      </c>
      <c r="E765">
        <v>1</v>
      </c>
      <c r="F765">
        <v>1</v>
      </c>
      <c r="G765">
        <v>1</v>
      </c>
      <c r="H765">
        <v>1</v>
      </c>
      <c r="I765">
        <v>1</v>
      </c>
      <c r="J765">
        <v>0</v>
      </c>
      <c r="K765">
        <v>0</v>
      </c>
      <c r="L765">
        <v>0</v>
      </c>
    </row>
    <row r="766" spans="3:12" x14ac:dyDescent="0.2">
      <c r="C766">
        <v>1</v>
      </c>
      <c r="D766">
        <v>0</v>
      </c>
      <c r="E766">
        <v>1</v>
      </c>
      <c r="F766">
        <v>1</v>
      </c>
      <c r="G766">
        <v>1</v>
      </c>
      <c r="H766">
        <v>1</v>
      </c>
      <c r="I766">
        <v>1</v>
      </c>
      <c r="J766">
        <v>0</v>
      </c>
      <c r="K766">
        <v>0</v>
      </c>
      <c r="L766">
        <v>1</v>
      </c>
    </row>
    <row r="767" spans="3:12" x14ac:dyDescent="0.2">
      <c r="C767">
        <v>1</v>
      </c>
      <c r="D767">
        <v>0</v>
      </c>
      <c r="E767">
        <v>1</v>
      </c>
      <c r="F767">
        <v>1</v>
      </c>
      <c r="G767">
        <v>1</v>
      </c>
      <c r="H767">
        <v>1</v>
      </c>
      <c r="I767">
        <v>1</v>
      </c>
      <c r="J767">
        <v>0</v>
      </c>
      <c r="K767">
        <v>1</v>
      </c>
      <c r="L767">
        <v>0</v>
      </c>
    </row>
    <row r="768" spans="3:12" x14ac:dyDescent="0.2">
      <c r="C768">
        <v>1</v>
      </c>
      <c r="D768">
        <v>0</v>
      </c>
      <c r="E768">
        <v>1</v>
      </c>
      <c r="F768">
        <v>1</v>
      </c>
      <c r="G768">
        <v>1</v>
      </c>
      <c r="H768">
        <v>1</v>
      </c>
      <c r="I768">
        <v>1</v>
      </c>
      <c r="J768">
        <v>0</v>
      </c>
      <c r="K768">
        <v>1</v>
      </c>
      <c r="L768">
        <v>1</v>
      </c>
    </row>
    <row r="769" spans="3:12" x14ac:dyDescent="0.2">
      <c r="C769">
        <v>1</v>
      </c>
      <c r="D769">
        <v>0</v>
      </c>
      <c r="E769">
        <v>1</v>
      </c>
      <c r="F769">
        <v>1</v>
      </c>
      <c r="G769">
        <v>1</v>
      </c>
      <c r="H769">
        <v>1</v>
      </c>
      <c r="I769">
        <v>1</v>
      </c>
      <c r="J769">
        <v>1</v>
      </c>
      <c r="K769">
        <v>0</v>
      </c>
      <c r="L769">
        <v>0</v>
      </c>
    </row>
    <row r="770" spans="3:12" x14ac:dyDescent="0.2">
      <c r="C770">
        <v>1</v>
      </c>
      <c r="D770">
        <v>0</v>
      </c>
      <c r="E770">
        <v>1</v>
      </c>
      <c r="F770">
        <v>1</v>
      </c>
      <c r="G770">
        <v>1</v>
      </c>
      <c r="H770">
        <v>1</v>
      </c>
      <c r="I770">
        <v>1</v>
      </c>
      <c r="J770">
        <v>1</v>
      </c>
      <c r="K770">
        <v>0</v>
      </c>
      <c r="L770">
        <v>1</v>
      </c>
    </row>
    <row r="771" spans="3:12" x14ac:dyDescent="0.2">
      <c r="C771">
        <v>1</v>
      </c>
      <c r="D771">
        <v>0</v>
      </c>
      <c r="E771">
        <v>1</v>
      </c>
      <c r="F771">
        <v>1</v>
      </c>
      <c r="G771">
        <v>1</v>
      </c>
      <c r="H771">
        <v>1</v>
      </c>
      <c r="I771">
        <v>1</v>
      </c>
      <c r="J771">
        <v>1</v>
      </c>
      <c r="K771">
        <v>1</v>
      </c>
      <c r="L771">
        <v>0</v>
      </c>
    </row>
    <row r="772" spans="3:12" x14ac:dyDescent="0.2">
      <c r="C772">
        <v>1</v>
      </c>
      <c r="D772">
        <v>0</v>
      </c>
      <c r="E772">
        <v>1</v>
      </c>
      <c r="F772">
        <v>1</v>
      </c>
      <c r="G772">
        <v>1</v>
      </c>
      <c r="H772">
        <v>1</v>
      </c>
      <c r="I772">
        <v>1</v>
      </c>
      <c r="J772">
        <v>1</v>
      </c>
      <c r="K772">
        <v>1</v>
      </c>
      <c r="L772">
        <v>1</v>
      </c>
    </row>
    <row r="773" spans="3:12" x14ac:dyDescent="0.2">
      <c r="C773">
        <v>1</v>
      </c>
      <c r="D773">
        <v>1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</row>
    <row r="774" spans="3:12" x14ac:dyDescent="0.2">
      <c r="C774">
        <v>1</v>
      </c>
      <c r="D774">
        <v>1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1</v>
      </c>
    </row>
    <row r="775" spans="3:12" x14ac:dyDescent="0.2">
      <c r="C775">
        <v>1</v>
      </c>
      <c r="D775">
        <v>1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1</v>
      </c>
      <c r="L775">
        <v>0</v>
      </c>
    </row>
    <row r="776" spans="3:12" x14ac:dyDescent="0.2">
      <c r="C776">
        <v>1</v>
      </c>
      <c r="D776">
        <v>1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1</v>
      </c>
      <c r="L776">
        <v>1</v>
      </c>
    </row>
    <row r="777" spans="3:12" x14ac:dyDescent="0.2">
      <c r="C777">
        <v>1</v>
      </c>
      <c r="D777">
        <v>1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1</v>
      </c>
      <c r="K777">
        <v>0</v>
      </c>
      <c r="L777">
        <v>0</v>
      </c>
    </row>
    <row r="778" spans="3:12" x14ac:dyDescent="0.2">
      <c r="C778">
        <v>1</v>
      </c>
      <c r="D778">
        <v>1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1</v>
      </c>
      <c r="K778">
        <v>0</v>
      </c>
      <c r="L778">
        <v>1</v>
      </c>
    </row>
    <row r="779" spans="3:12" x14ac:dyDescent="0.2">
      <c r="C779">
        <v>1</v>
      </c>
      <c r="D779">
        <v>1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1</v>
      </c>
      <c r="K779">
        <v>1</v>
      </c>
      <c r="L779">
        <v>0</v>
      </c>
    </row>
    <row r="780" spans="3:12" x14ac:dyDescent="0.2">
      <c r="C780">
        <v>1</v>
      </c>
      <c r="D780">
        <v>1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1</v>
      </c>
      <c r="K780">
        <v>1</v>
      </c>
      <c r="L780">
        <v>1</v>
      </c>
    </row>
    <row r="781" spans="3:12" x14ac:dyDescent="0.2">
      <c r="C781">
        <v>1</v>
      </c>
      <c r="D781">
        <v>1</v>
      </c>
      <c r="E781">
        <v>0</v>
      </c>
      <c r="F781">
        <v>0</v>
      </c>
      <c r="G781">
        <v>0</v>
      </c>
      <c r="H781">
        <v>0</v>
      </c>
      <c r="I781">
        <v>1</v>
      </c>
      <c r="J781">
        <v>0</v>
      </c>
      <c r="K781">
        <v>0</v>
      </c>
      <c r="L781">
        <v>0</v>
      </c>
    </row>
    <row r="782" spans="3:12" x14ac:dyDescent="0.2">
      <c r="C782">
        <v>1</v>
      </c>
      <c r="D782">
        <v>1</v>
      </c>
      <c r="E782">
        <v>0</v>
      </c>
      <c r="F782">
        <v>0</v>
      </c>
      <c r="G782">
        <v>0</v>
      </c>
      <c r="H782">
        <v>0</v>
      </c>
      <c r="I782">
        <v>1</v>
      </c>
      <c r="J782">
        <v>0</v>
      </c>
      <c r="K782">
        <v>0</v>
      </c>
      <c r="L782">
        <v>1</v>
      </c>
    </row>
    <row r="783" spans="3:12" x14ac:dyDescent="0.2">
      <c r="C783">
        <v>1</v>
      </c>
      <c r="D783">
        <v>1</v>
      </c>
      <c r="E783">
        <v>0</v>
      </c>
      <c r="F783">
        <v>0</v>
      </c>
      <c r="G783">
        <v>0</v>
      </c>
      <c r="H783">
        <v>0</v>
      </c>
      <c r="I783">
        <v>1</v>
      </c>
      <c r="J783">
        <v>0</v>
      </c>
      <c r="K783">
        <v>1</v>
      </c>
      <c r="L783">
        <v>0</v>
      </c>
    </row>
    <row r="784" spans="3:12" x14ac:dyDescent="0.2">
      <c r="C784">
        <v>1</v>
      </c>
      <c r="D784">
        <v>1</v>
      </c>
      <c r="E784">
        <v>0</v>
      </c>
      <c r="F784">
        <v>0</v>
      </c>
      <c r="G784">
        <v>0</v>
      </c>
      <c r="H784">
        <v>0</v>
      </c>
      <c r="I784">
        <v>1</v>
      </c>
      <c r="J784">
        <v>0</v>
      </c>
      <c r="K784">
        <v>1</v>
      </c>
      <c r="L784">
        <v>1</v>
      </c>
    </row>
    <row r="785" spans="3:12" x14ac:dyDescent="0.2">
      <c r="C785">
        <v>1</v>
      </c>
      <c r="D785">
        <v>1</v>
      </c>
      <c r="E785">
        <v>0</v>
      </c>
      <c r="F785">
        <v>0</v>
      </c>
      <c r="G785">
        <v>0</v>
      </c>
      <c r="H785">
        <v>0</v>
      </c>
      <c r="I785">
        <v>1</v>
      </c>
      <c r="J785">
        <v>1</v>
      </c>
      <c r="K785">
        <v>0</v>
      </c>
      <c r="L785">
        <v>0</v>
      </c>
    </row>
    <row r="786" spans="3:12" x14ac:dyDescent="0.2">
      <c r="C786">
        <v>1</v>
      </c>
      <c r="D786">
        <v>1</v>
      </c>
      <c r="E786">
        <v>0</v>
      </c>
      <c r="F786">
        <v>0</v>
      </c>
      <c r="G786">
        <v>0</v>
      </c>
      <c r="H786">
        <v>0</v>
      </c>
      <c r="I786">
        <v>1</v>
      </c>
      <c r="J786">
        <v>1</v>
      </c>
      <c r="K786">
        <v>0</v>
      </c>
      <c r="L786">
        <v>1</v>
      </c>
    </row>
    <row r="787" spans="3:12" x14ac:dyDescent="0.2">
      <c r="C787">
        <v>1</v>
      </c>
      <c r="D787">
        <v>1</v>
      </c>
      <c r="E787">
        <v>0</v>
      </c>
      <c r="F787">
        <v>0</v>
      </c>
      <c r="G787">
        <v>0</v>
      </c>
      <c r="H787">
        <v>0</v>
      </c>
      <c r="I787">
        <v>1</v>
      </c>
      <c r="J787">
        <v>1</v>
      </c>
      <c r="K787">
        <v>1</v>
      </c>
      <c r="L787">
        <v>0</v>
      </c>
    </row>
    <row r="788" spans="3:12" x14ac:dyDescent="0.2">
      <c r="C788">
        <v>1</v>
      </c>
      <c r="D788">
        <v>1</v>
      </c>
      <c r="E788">
        <v>0</v>
      </c>
      <c r="F788">
        <v>0</v>
      </c>
      <c r="G788">
        <v>0</v>
      </c>
      <c r="H788">
        <v>0</v>
      </c>
      <c r="I788">
        <v>1</v>
      </c>
      <c r="J788">
        <v>1</v>
      </c>
      <c r="K788">
        <v>1</v>
      </c>
      <c r="L788">
        <v>1</v>
      </c>
    </row>
    <row r="789" spans="3:12" x14ac:dyDescent="0.2">
      <c r="C789">
        <v>1</v>
      </c>
      <c r="D789">
        <v>1</v>
      </c>
      <c r="E789">
        <v>0</v>
      </c>
      <c r="F789">
        <v>0</v>
      </c>
      <c r="G789">
        <v>0</v>
      </c>
      <c r="H789">
        <v>1</v>
      </c>
      <c r="I789">
        <v>0</v>
      </c>
      <c r="J789">
        <v>0</v>
      </c>
      <c r="K789">
        <v>0</v>
      </c>
      <c r="L789">
        <v>0</v>
      </c>
    </row>
    <row r="790" spans="3:12" x14ac:dyDescent="0.2">
      <c r="C790">
        <v>1</v>
      </c>
      <c r="D790">
        <v>1</v>
      </c>
      <c r="E790">
        <v>0</v>
      </c>
      <c r="F790">
        <v>0</v>
      </c>
      <c r="G790">
        <v>0</v>
      </c>
      <c r="H790">
        <v>1</v>
      </c>
      <c r="I790">
        <v>0</v>
      </c>
      <c r="J790">
        <v>0</v>
      </c>
      <c r="K790">
        <v>0</v>
      </c>
      <c r="L790">
        <v>1</v>
      </c>
    </row>
    <row r="791" spans="3:12" x14ac:dyDescent="0.2">
      <c r="C791">
        <v>1</v>
      </c>
      <c r="D791">
        <v>1</v>
      </c>
      <c r="E791">
        <v>0</v>
      </c>
      <c r="F791">
        <v>0</v>
      </c>
      <c r="G791">
        <v>0</v>
      </c>
      <c r="H791">
        <v>1</v>
      </c>
      <c r="I791">
        <v>0</v>
      </c>
      <c r="J791">
        <v>0</v>
      </c>
      <c r="K791">
        <v>1</v>
      </c>
      <c r="L791">
        <v>0</v>
      </c>
    </row>
    <row r="792" spans="3:12" x14ac:dyDescent="0.2">
      <c r="C792">
        <v>1</v>
      </c>
      <c r="D792">
        <v>1</v>
      </c>
      <c r="E792">
        <v>0</v>
      </c>
      <c r="F792">
        <v>0</v>
      </c>
      <c r="G792">
        <v>0</v>
      </c>
      <c r="H792">
        <v>1</v>
      </c>
      <c r="I792">
        <v>0</v>
      </c>
      <c r="J792">
        <v>0</v>
      </c>
      <c r="K792">
        <v>1</v>
      </c>
      <c r="L792">
        <v>1</v>
      </c>
    </row>
    <row r="793" spans="3:12" x14ac:dyDescent="0.2">
      <c r="C793">
        <v>1</v>
      </c>
      <c r="D793">
        <v>1</v>
      </c>
      <c r="E793">
        <v>0</v>
      </c>
      <c r="F793">
        <v>0</v>
      </c>
      <c r="G793">
        <v>0</v>
      </c>
      <c r="H793">
        <v>1</v>
      </c>
      <c r="I793">
        <v>0</v>
      </c>
      <c r="J793">
        <v>1</v>
      </c>
      <c r="K793">
        <v>0</v>
      </c>
      <c r="L793">
        <v>0</v>
      </c>
    </row>
    <row r="794" spans="3:12" x14ac:dyDescent="0.2">
      <c r="C794">
        <v>1</v>
      </c>
      <c r="D794">
        <v>1</v>
      </c>
      <c r="E794">
        <v>0</v>
      </c>
      <c r="F794">
        <v>0</v>
      </c>
      <c r="G794">
        <v>0</v>
      </c>
      <c r="H794">
        <v>1</v>
      </c>
      <c r="I794">
        <v>0</v>
      </c>
      <c r="J794">
        <v>1</v>
      </c>
      <c r="K794">
        <v>0</v>
      </c>
      <c r="L794">
        <v>1</v>
      </c>
    </row>
    <row r="795" spans="3:12" x14ac:dyDescent="0.2">
      <c r="C795">
        <v>1</v>
      </c>
      <c r="D795">
        <v>1</v>
      </c>
      <c r="E795">
        <v>0</v>
      </c>
      <c r="F795">
        <v>0</v>
      </c>
      <c r="G795">
        <v>0</v>
      </c>
      <c r="H795">
        <v>1</v>
      </c>
      <c r="I795">
        <v>0</v>
      </c>
      <c r="J795">
        <v>1</v>
      </c>
      <c r="K795">
        <v>1</v>
      </c>
      <c r="L795">
        <v>0</v>
      </c>
    </row>
    <row r="796" spans="3:12" x14ac:dyDescent="0.2">
      <c r="C796">
        <v>1</v>
      </c>
      <c r="D796">
        <v>1</v>
      </c>
      <c r="E796">
        <v>0</v>
      </c>
      <c r="F796">
        <v>0</v>
      </c>
      <c r="G796">
        <v>0</v>
      </c>
      <c r="H796">
        <v>1</v>
      </c>
      <c r="I796">
        <v>0</v>
      </c>
      <c r="J796">
        <v>1</v>
      </c>
      <c r="K796">
        <v>1</v>
      </c>
      <c r="L796">
        <v>1</v>
      </c>
    </row>
    <row r="797" spans="3:12" x14ac:dyDescent="0.2">
      <c r="C797">
        <v>1</v>
      </c>
      <c r="D797">
        <v>1</v>
      </c>
      <c r="E797">
        <v>0</v>
      </c>
      <c r="F797">
        <v>0</v>
      </c>
      <c r="G797">
        <v>0</v>
      </c>
      <c r="H797">
        <v>1</v>
      </c>
      <c r="I797">
        <v>1</v>
      </c>
      <c r="J797">
        <v>0</v>
      </c>
      <c r="K797">
        <v>0</v>
      </c>
      <c r="L797">
        <v>0</v>
      </c>
    </row>
    <row r="798" spans="3:12" x14ac:dyDescent="0.2">
      <c r="C798">
        <v>1</v>
      </c>
      <c r="D798">
        <v>1</v>
      </c>
      <c r="E798">
        <v>0</v>
      </c>
      <c r="F798">
        <v>0</v>
      </c>
      <c r="G798">
        <v>0</v>
      </c>
      <c r="H798">
        <v>1</v>
      </c>
      <c r="I798">
        <v>1</v>
      </c>
      <c r="J798">
        <v>0</v>
      </c>
      <c r="K798">
        <v>0</v>
      </c>
      <c r="L798">
        <v>1</v>
      </c>
    </row>
    <row r="799" spans="3:12" x14ac:dyDescent="0.2">
      <c r="C799">
        <v>1</v>
      </c>
      <c r="D799">
        <v>1</v>
      </c>
      <c r="E799">
        <v>0</v>
      </c>
      <c r="F799">
        <v>0</v>
      </c>
      <c r="G799">
        <v>0</v>
      </c>
      <c r="H799">
        <v>1</v>
      </c>
      <c r="I799">
        <v>1</v>
      </c>
      <c r="J799">
        <v>0</v>
      </c>
      <c r="K799">
        <v>1</v>
      </c>
      <c r="L799">
        <v>0</v>
      </c>
    </row>
    <row r="800" spans="3:12" x14ac:dyDescent="0.2">
      <c r="C800">
        <v>1</v>
      </c>
      <c r="D800">
        <v>1</v>
      </c>
      <c r="E800">
        <v>0</v>
      </c>
      <c r="F800">
        <v>0</v>
      </c>
      <c r="G800">
        <v>0</v>
      </c>
      <c r="H800">
        <v>1</v>
      </c>
      <c r="I800">
        <v>1</v>
      </c>
      <c r="J800">
        <v>0</v>
      </c>
      <c r="K800">
        <v>1</v>
      </c>
      <c r="L800">
        <v>1</v>
      </c>
    </row>
    <row r="801" spans="3:12" x14ac:dyDescent="0.2">
      <c r="C801">
        <v>1</v>
      </c>
      <c r="D801">
        <v>1</v>
      </c>
      <c r="E801">
        <v>0</v>
      </c>
      <c r="F801">
        <v>0</v>
      </c>
      <c r="G801">
        <v>0</v>
      </c>
      <c r="H801">
        <v>1</v>
      </c>
      <c r="I801">
        <v>1</v>
      </c>
      <c r="J801">
        <v>1</v>
      </c>
      <c r="K801">
        <v>0</v>
      </c>
      <c r="L801">
        <v>0</v>
      </c>
    </row>
    <row r="802" spans="3:12" x14ac:dyDescent="0.2">
      <c r="C802">
        <v>1</v>
      </c>
      <c r="D802">
        <v>1</v>
      </c>
      <c r="E802">
        <v>0</v>
      </c>
      <c r="F802">
        <v>0</v>
      </c>
      <c r="G802">
        <v>0</v>
      </c>
      <c r="H802">
        <v>1</v>
      </c>
      <c r="I802">
        <v>1</v>
      </c>
      <c r="J802">
        <v>1</v>
      </c>
      <c r="K802">
        <v>0</v>
      </c>
      <c r="L802">
        <v>1</v>
      </c>
    </row>
    <row r="803" spans="3:12" x14ac:dyDescent="0.2">
      <c r="C803">
        <v>1</v>
      </c>
      <c r="D803">
        <v>1</v>
      </c>
      <c r="E803">
        <v>0</v>
      </c>
      <c r="F803">
        <v>0</v>
      </c>
      <c r="G803">
        <v>0</v>
      </c>
      <c r="H803">
        <v>1</v>
      </c>
      <c r="I803">
        <v>1</v>
      </c>
      <c r="J803">
        <v>1</v>
      </c>
      <c r="K803">
        <v>1</v>
      </c>
      <c r="L803">
        <v>0</v>
      </c>
    </row>
    <row r="804" spans="3:12" x14ac:dyDescent="0.2">
      <c r="C804">
        <v>1</v>
      </c>
      <c r="D804">
        <v>1</v>
      </c>
      <c r="E804">
        <v>0</v>
      </c>
      <c r="F804">
        <v>0</v>
      </c>
      <c r="G804">
        <v>0</v>
      </c>
      <c r="H804">
        <v>1</v>
      </c>
      <c r="I804">
        <v>1</v>
      </c>
      <c r="J804">
        <v>1</v>
      </c>
      <c r="K804">
        <v>1</v>
      </c>
      <c r="L804">
        <v>1</v>
      </c>
    </row>
    <row r="805" spans="3:12" x14ac:dyDescent="0.2">
      <c r="C805">
        <v>1</v>
      </c>
      <c r="D805">
        <v>1</v>
      </c>
      <c r="E805">
        <v>0</v>
      </c>
      <c r="F805">
        <v>0</v>
      </c>
      <c r="G805">
        <v>1</v>
      </c>
      <c r="H805">
        <v>0</v>
      </c>
      <c r="I805">
        <v>0</v>
      </c>
      <c r="J805">
        <v>0</v>
      </c>
      <c r="K805">
        <v>0</v>
      </c>
      <c r="L805">
        <v>0</v>
      </c>
    </row>
    <row r="806" spans="3:12" x14ac:dyDescent="0.2">
      <c r="C806">
        <v>1</v>
      </c>
      <c r="D806">
        <v>1</v>
      </c>
      <c r="E806">
        <v>0</v>
      </c>
      <c r="F806">
        <v>0</v>
      </c>
      <c r="G806">
        <v>1</v>
      </c>
      <c r="H806">
        <v>0</v>
      </c>
      <c r="I806">
        <v>0</v>
      </c>
      <c r="J806">
        <v>0</v>
      </c>
      <c r="K806">
        <v>0</v>
      </c>
      <c r="L806">
        <v>1</v>
      </c>
    </row>
    <row r="807" spans="3:12" x14ac:dyDescent="0.2">
      <c r="C807">
        <v>1</v>
      </c>
      <c r="D807">
        <v>1</v>
      </c>
      <c r="E807">
        <v>0</v>
      </c>
      <c r="F807">
        <v>0</v>
      </c>
      <c r="G807">
        <v>1</v>
      </c>
      <c r="H807">
        <v>0</v>
      </c>
      <c r="I807">
        <v>0</v>
      </c>
      <c r="J807">
        <v>0</v>
      </c>
      <c r="K807">
        <v>1</v>
      </c>
      <c r="L807">
        <v>0</v>
      </c>
    </row>
    <row r="808" spans="3:12" x14ac:dyDescent="0.2">
      <c r="C808">
        <v>1</v>
      </c>
      <c r="D808">
        <v>1</v>
      </c>
      <c r="E808">
        <v>0</v>
      </c>
      <c r="F808">
        <v>0</v>
      </c>
      <c r="G808">
        <v>1</v>
      </c>
      <c r="H808">
        <v>0</v>
      </c>
      <c r="I808">
        <v>0</v>
      </c>
      <c r="J808">
        <v>0</v>
      </c>
      <c r="K808">
        <v>1</v>
      </c>
      <c r="L808">
        <v>1</v>
      </c>
    </row>
    <row r="809" spans="3:12" x14ac:dyDescent="0.2">
      <c r="C809">
        <v>1</v>
      </c>
      <c r="D809">
        <v>1</v>
      </c>
      <c r="E809">
        <v>0</v>
      </c>
      <c r="F809">
        <v>0</v>
      </c>
      <c r="G809">
        <v>1</v>
      </c>
      <c r="H809">
        <v>0</v>
      </c>
      <c r="I809">
        <v>0</v>
      </c>
      <c r="J809">
        <v>1</v>
      </c>
      <c r="K809">
        <v>0</v>
      </c>
      <c r="L809">
        <v>0</v>
      </c>
    </row>
    <row r="810" spans="3:12" x14ac:dyDescent="0.2">
      <c r="C810">
        <v>1</v>
      </c>
      <c r="D810">
        <v>1</v>
      </c>
      <c r="E810">
        <v>0</v>
      </c>
      <c r="F810">
        <v>0</v>
      </c>
      <c r="G810">
        <v>1</v>
      </c>
      <c r="H810">
        <v>0</v>
      </c>
      <c r="I810">
        <v>0</v>
      </c>
      <c r="J810">
        <v>1</v>
      </c>
      <c r="K810">
        <v>0</v>
      </c>
      <c r="L810">
        <v>1</v>
      </c>
    </row>
    <row r="811" spans="3:12" x14ac:dyDescent="0.2">
      <c r="C811">
        <v>1</v>
      </c>
      <c r="D811">
        <v>1</v>
      </c>
      <c r="E811">
        <v>0</v>
      </c>
      <c r="F811">
        <v>0</v>
      </c>
      <c r="G811">
        <v>1</v>
      </c>
      <c r="H811">
        <v>0</v>
      </c>
      <c r="I811">
        <v>0</v>
      </c>
      <c r="J811">
        <v>1</v>
      </c>
      <c r="K811">
        <v>1</v>
      </c>
      <c r="L811">
        <v>0</v>
      </c>
    </row>
    <row r="812" spans="3:12" x14ac:dyDescent="0.2">
      <c r="C812">
        <v>1</v>
      </c>
      <c r="D812">
        <v>1</v>
      </c>
      <c r="E812">
        <v>0</v>
      </c>
      <c r="F812">
        <v>0</v>
      </c>
      <c r="G812">
        <v>1</v>
      </c>
      <c r="H812">
        <v>0</v>
      </c>
      <c r="I812">
        <v>0</v>
      </c>
      <c r="J812">
        <v>1</v>
      </c>
      <c r="K812">
        <v>1</v>
      </c>
      <c r="L812">
        <v>1</v>
      </c>
    </row>
    <row r="813" spans="3:12" x14ac:dyDescent="0.2">
      <c r="C813">
        <v>1</v>
      </c>
      <c r="D813">
        <v>1</v>
      </c>
      <c r="E813">
        <v>0</v>
      </c>
      <c r="F813">
        <v>0</v>
      </c>
      <c r="G813">
        <v>1</v>
      </c>
      <c r="H813">
        <v>0</v>
      </c>
      <c r="I813">
        <v>1</v>
      </c>
      <c r="J813">
        <v>0</v>
      </c>
      <c r="K813">
        <v>0</v>
      </c>
      <c r="L813">
        <v>0</v>
      </c>
    </row>
    <row r="814" spans="3:12" x14ac:dyDescent="0.2">
      <c r="C814">
        <v>1</v>
      </c>
      <c r="D814">
        <v>1</v>
      </c>
      <c r="E814">
        <v>0</v>
      </c>
      <c r="F814">
        <v>0</v>
      </c>
      <c r="G814">
        <v>1</v>
      </c>
      <c r="H814">
        <v>0</v>
      </c>
      <c r="I814">
        <v>1</v>
      </c>
      <c r="J814">
        <v>0</v>
      </c>
      <c r="K814">
        <v>0</v>
      </c>
      <c r="L814">
        <v>1</v>
      </c>
    </row>
    <row r="815" spans="3:12" x14ac:dyDescent="0.2">
      <c r="C815">
        <v>1</v>
      </c>
      <c r="D815">
        <v>1</v>
      </c>
      <c r="E815">
        <v>0</v>
      </c>
      <c r="F815">
        <v>0</v>
      </c>
      <c r="G815">
        <v>1</v>
      </c>
      <c r="H815">
        <v>0</v>
      </c>
      <c r="I815">
        <v>1</v>
      </c>
      <c r="J815">
        <v>0</v>
      </c>
      <c r="K815">
        <v>1</v>
      </c>
      <c r="L815">
        <v>0</v>
      </c>
    </row>
    <row r="816" spans="3:12" x14ac:dyDescent="0.2">
      <c r="C816">
        <v>1</v>
      </c>
      <c r="D816">
        <v>1</v>
      </c>
      <c r="E816">
        <v>0</v>
      </c>
      <c r="F816">
        <v>0</v>
      </c>
      <c r="G816">
        <v>1</v>
      </c>
      <c r="H816">
        <v>0</v>
      </c>
      <c r="I816">
        <v>1</v>
      </c>
      <c r="J816">
        <v>0</v>
      </c>
      <c r="K816">
        <v>1</v>
      </c>
      <c r="L816">
        <v>1</v>
      </c>
    </row>
    <row r="817" spans="3:12" x14ac:dyDescent="0.2">
      <c r="C817">
        <v>1</v>
      </c>
      <c r="D817">
        <v>1</v>
      </c>
      <c r="E817">
        <v>0</v>
      </c>
      <c r="F817">
        <v>0</v>
      </c>
      <c r="G817">
        <v>1</v>
      </c>
      <c r="H817">
        <v>0</v>
      </c>
      <c r="I817">
        <v>1</v>
      </c>
      <c r="J817">
        <v>1</v>
      </c>
      <c r="K817">
        <v>0</v>
      </c>
      <c r="L817">
        <v>0</v>
      </c>
    </row>
    <row r="818" spans="3:12" x14ac:dyDescent="0.2">
      <c r="C818">
        <v>1</v>
      </c>
      <c r="D818">
        <v>1</v>
      </c>
      <c r="E818">
        <v>0</v>
      </c>
      <c r="F818">
        <v>0</v>
      </c>
      <c r="G818">
        <v>1</v>
      </c>
      <c r="H818">
        <v>0</v>
      </c>
      <c r="I818">
        <v>1</v>
      </c>
      <c r="J818">
        <v>1</v>
      </c>
      <c r="K818">
        <v>0</v>
      </c>
      <c r="L818">
        <v>1</v>
      </c>
    </row>
    <row r="819" spans="3:12" x14ac:dyDescent="0.2">
      <c r="C819">
        <v>1</v>
      </c>
      <c r="D819">
        <v>1</v>
      </c>
      <c r="E819">
        <v>0</v>
      </c>
      <c r="F819">
        <v>0</v>
      </c>
      <c r="G819">
        <v>1</v>
      </c>
      <c r="H819">
        <v>0</v>
      </c>
      <c r="I819">
        <v>1</v>
      </c>
      <c r="J819">
        <v>1</v>
      </c>
      <c r="K819">
        <v>1</v>
      </c>
      <c r="L819">
        <v>0</v>
      </c>
    </row>
    <row r="820" spans="3:12" x14ac:dyDescent="0.2">
      <c r="C820">
        <v>1</v>
      </c>
      <c r="D820">
        <v>1</v>
      </c>
      <c r="E820">
        <v>0</v>
      </c>
      <c r="F820">
        <v>0</v>
      </c>
      <c r="G820">
        <v>1</v>
      </c>
      <c r="H820">
        <v>0</v>
      </c>
      <c r="I820">
        <v>1</v>
      </c>
      <c r="J820">
        <v>1</v>
      </c>
      <c r="K820">
        <v>1</v>
      </c>
      <c r="L820">
        <v>1</v>
      </c>
    </row>
    <row r="821" spans="3:12" x14ac:dyDescent="0.2">
      <c r="C821">
        <v>1</v>
      </c>
      <c r="D821">
        <v>1</v>
      </c>
      <c r="E821">
        <v>0</v>
      </c>
      <c r="F821">
        <v>0</v>
      </c>
      <c r="G821">
        <v>1</v>
      </c>
      <c r="H821">
        <v>1</v>
      </c>
      <c r="I821">
        <v>0</v>
      </c>
      <c r="J821">
        <v>0</v>
      </c>
      <c r="K821">
        <v>0</v>
      </c>
      <c r="L821">
        <v>0</v>
      </c>
    </row>
    <row r="822" spans="3:12" x14ac:dyDescent="0.2">
      <c r="C822">
        <v>1</v>
      </c>
      <c r="D822">
        <v>1</v>
      </c>
      <c r="E822">
        <v>0</v>
      </c>
      <c r="F822">
        <v>0</v>
      </c>
      <c r="G822">
        <v>1</v>
      </c>
      <c r="H822">
        <v>1</v>
      </c>
      <c r="I822">
        <v>0</v>
      </c>
      <c r="J822">
        <v>0</v>
      </c>
      <c r="K822">
        <v>0</v>
      </c>
      <c r="L822">
        <v>1</v>
      </c>
    </row>
    <row r="823" spans="3:12" x14ac:dyDescent="0.2">
      <c r="C823">
        <v>1</v>
      </c>
      <c r="D823">
        <v>1</v>
      </c>
      <c r="E823">
        <v>0</v>
      </c>
      <c r="F823">
        <v>0</v>
      </c>
      <c r="G823">
        <v>1</v>
      </c>
      <c r="H823">
        <v>1</v>
      </c>
      <c r="I823">
        <v>0</v>
      </c>
      <c r="J823">
        <v>0</v>
      </c>
      <c r="K823">
        <v>1</v>
      </c>
      <c r="L823">
        <v>0</v>
      </c>
    </row>
    <row r="824" spans="3:12" x14ac:dyDescent="0.2">
      <c r="C824">
        <v>1</v>
      </c>
      <c r="D824">
        <v>1</v>
      </c>
      <c r="E824">
        <v>0</v>
      </c>
      <c r="F824">
        <v>0</v>
      </c>
      <c r="G824">
        <v>1</v>
      </c>
      <c r="H824">
        <v>1</v>
      </c>
      <c r="I824">
        <v>0</v>
      </c>
      <c r="J824">
        <v>0</v>
      </c>
      <c r="K824">
        <v>1</v>
      </c>
      <c r="L824">
        <v>1</v>
      </c>
    </row>
    <row r="825" spans="3:12" x14ac:dyDescent="0.2">
      <c r="C825">
        <v>1</v>
      </c>
      <c r="D825">
        <v>1</v>
      </c>
      <c r="E825">
        <v>0</v>
      </c>
      <c r="F825">
        <v>0</v>
      </c>
      <c r="G825">
        <v>1</v>
      </c>
      <c r="H825">
        <v>1</v>
      </c>
      <c r="I825">
        <v>0</v>
      </c>
      <c r="J825">
        <v>1</v>
      </c>
      <c r="K825">
        <v>0</v>
      </c>
      <c r="L825">
        <v>0</v>
      </c>
    </row>
    <row r="826" spans="3:12" x14ac:dyDescent="0.2">
      <c r="C826">
        <v>1</v>
      </c>
      <c r="D826">
        <v>1</v>
      </c>
      <c r="E826">
        <v>0</v>
      </c>
      <c r="F826">
        <v>0</v>
      </c>
      <c r="G826">
        <v>1</v>
      </c>
      <c r="H826">
        <v>1</v>
      </c>
      <c r="I826">
        <v>0</v>
      </c>
      <c r="J826">
        <v>1</v>
      </c>
      <c r="K826">
        <v>0</v>
      </c>
      <c r="L826">
        <v>1</v>
      </c>
    </row>
    <row r="827" spans="3:12" x14ac:dyDescent="0.2">
      <c r="C827">
        <v>1</v>
      </c>
      <c r="D827">
        <v>1</v>
      </c>
      <c r="E827">
        <v>0</v>
      </c>
      <c r="F827">
        <v>0</v>
      </c>
      <c r="G827">
        <v>1</v>
      </c>
      <c r="H827">
        <v>1</v>
      </c>
      <c r="I827">
        <v>0</v>
      </c>
      <c r="J827">
        <v>1</v>
      </c>
      <c r="K827">
        <v>1</v>
      </c>
      <c r="L827">
        <v>0</v>
      </c>
    </row>
    <row r="828" spans="3:12" x14ac:dyDescent="0.2">
      <c r="C828">
        <v>1</v>
      </c>
      <c r="D828">
        <v>1</v>
      </c>
      <c r="E828">
        <v>0</v>
      </c>
      <c r="F828">
        <v>0</v>
      </c>
      <c r="G828">
        <v>1</v>
      </c>
      <c r="H828">
        <v>1</v>
      </c>
      <c r="I828">
        <v>0</v>
      </c>
      <c r="J828">
        <v>1</v>
      </c>
      <c r="K828">
        <v>1</v>
      </c>
      <c r="L828">
        <v>1</v>
      </c>
    </row>
    <row r="829" spans="3:12" x14ac:dyDescent="0.2">
      <c r="C829">
        <v>1</v>
      </c>
      <c r="D829">
        <v>1</v>
      </c>
      <c r="E829">
        <v>0</v>
      </c>
      <c r="F829">
        <v>0</v>
      </c>
      <c r="G829">
        <v>1</v>
      </c>
      <c r="H829">
        <v>1</v>
      </c>
      <c r="I829">
        <v>1</v>
      </c>
      <c r="J829">
        <v>0</v>
      </c>
      <c r="K829">
        <v>0</v>
      </c>
      <c r="L829">
        <v>0</v>
      </c>
    </row>
    <row r="830" spans="3:12" x14ac:dyDescent="0.2">
      <c r="C830">
        <v>1</v>
      </c>
      <c r="D830">
        <v>1</v>
      </c>
      <c r="E830">
        <v>0</v>
      </c>
      <c r="F830">
        <v>0</v>
      </c>
      <c r="G830">
        <v>1</v>
      </c>
      <c r="H830">
        <v>1</v>
      </c>
      <c r="I830">
        <v>1</v>
      </c>
      <c r="J830">
        <v>0</v>
      </c>
      <c r="K830">
        <v>0</v>
      </c>
      <c r="L830">
        <v>1</v>
      </c>
    </row>
    <row r="831" spans="3:12" x14ac:dyDescent="0.2">
      <c r="C831">
        <v>1</v>
      </c>
      <c r="D831">
        <v>1</v>
      </c>
      <c r="E831">
        <v>0</v>
      </c>
      <c r="F831">
        <v>0</v>
      </c>
      <c r="G831">
        <v>1</v>
      </c>
      <c r="H831">
        <v>1</v>
      </c>
      <c r="I831">
        <v>1</v>
      </c>
      <c r="J831">
        <v>0</v>
      </c>
      <c r="K831">
        <v>1</v>
      </c>
      <c r="L831">
        <v>0</v>
      </c>
    </row>
    <row r="832" spans="3:12" x14ac:dyDescent="0.2">
      <c r="C832">
        <v>1</v>
      </c>
      <c r="D832">
        <v>1</v>
      </c>
      <c r="E832">
        <v>0</v>
      </c>
      <c r="F832">
        <v>0</v>
      </c>
      <c r="G832">
        <v>1</v>
      </c>
      <c r="H832">
        <v>1</v>
      </c>
      <c r="I832">
        <v>1</v>
      </c>
      <c r="J832">
        <v>0</v>
      </c>
      <c r="K832">
        <v>1</v>
      </c>
      <c r="L832">
        <v>1</v>
      </c>
    </row>
    <row r="833" spans="3:12" x14ac:dyDescent="0.2">
      <c r="C833">
        <v>1</v>
      </c>
      <c r="D833">
        <v>1</v>
      </c>
      <c r="E833">
        <v>0</v>
      </c>
      <c r="F833">
        <v>0</v>
      </c>
      <c r="G833">
        <v>1</v>
      </c>
      <c r="H833">
        <v>1</v>
      </c>
      <c r="I833">
        <v>1</v>
      </c>
      <c r="J833">
        <v>1</v>
      </c>
      <c r="K833">
        <v>0</v>
      </c>
      <c r="L833">
        <v>0</v>
      </c>
    </row>
    <row r="834" spans="3:12" x14ac:dyDescent="0.2">
      <c r="C834">
        <v>1</v>
      </c>
      <c r="D834">
        <v>1</v>
      </c>
      <c r="E834">
        <v>0</v>
      </c>
      <c r="F834">
        <v>0</v>
      </c>
      <c r="G834">
        <v>1</v>
      </c>
      <c r="H834">
        <v>1</v>
      </c>
      <c r="I834">
        <v>1</v>
      </c>
      <c r="J834">
        <v>1</v>
      </c>
      <c r="K834">
        <v>0</v>
      </c>
      <c r="L834">
        <v>1</v>
      </c>
    </row>
    <row r="835" spans="3:12" x14ac:dyDescent="0.2">
      <c r="C835">
        <v>1</v>
      </c>
      <c r="D835">
        <v>1</v>
      </c>
      <c r="E835">
        <v>0</v>
      </c>
      <c r="F835">
        <v>0</v>
      </c>
      <c r="G835">
        <v>1</v>
      </c>
      <c r="H835">
        <v>1</v>
      </c>
      <c r="I835">
        <v>1</v>
      </c>
      <c r="J835">
        <v>1</v>
      </c>
      <c r="K835">
        <v>1</v>
      </c>
      <c r="L835">
        <v>0</v>
      </c>
    </row>
    <row r="836" spans="3:12" x14ac:dyDescent="0.2">
      <c r="C836">
        <v>1</v>
      </c>
      <c r="D836">
        <v>1</v>
      </c>
      <c r="E836">
        <v>0</v>
      </c>
      <c r="F836">
        <v>0</v>
      </c>
      <c r="G836">
        <v>1</v>
      </c>
      <c r="H836">
        <v>1</v>
      </c>
      <c r="I836">
        <v>1</v>
      </c>
      <c r="J836">
        <v>1</v>
      </c>
      <c r="K836">
        <v>1</v>
      </c>
      <c r="L836">
        <v>1</v>
      </c>
    </row>
    <row r="837" spans="3:12" x14ac:dyDescent="0.2">
      <c r="C837">
        <v>1</v>
      </c>
      <c r="D837">
        <v>1</v>
      </c>
      <c r="E837">
        <v>0</v>
      </c>
      <c r="F837">
        <v>1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</row>
    <row r="838" spans="3:12" x14ac:dyDescent="0.2">
      <c r="C838">
        <v>1</v>
      </c>
      <c r="D838">
        <v>1</v>
      </c>
      <c r="E838">
        <v>0</v>
      </c>
      <c r="F838">
        <v>1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1</v>
      </c>
    </row>
    <row r="839" spans="3:12" x14ac:dyDescent="0.2">
      <c r="C839">
        <v>1</v>
      </c>
      <c r="D839">
        <v>1</v>
      </c>
      <c r="E839">
        <v>0</v>
      </c>
      <c r="F839">
        <v>1</v>
      </c>
      <c r="G839">
        <v>0</v>
      </c>
      <c r="H839">
        <v>0</v>
      </c>
      <c r="I839">
        <v>0</v>
      </c>
      <c r="J839">
        <v>0</v>
      </c>
      <c r="K839">
        <v>1</v>
      </c>
      <c r="L839">
        <v>0</v>
      </c>
    </row>
    <row r="840" spans="3:12" x14ac:dyDescent="0.2">
      <c r="C840">
        <v>1</v>
      </c>
      <c r="D840">
        <v>1</v>
      </c>
      <c r="E840">
        <v>0</v>
      </c>
      <c r="F840">
        <v>1</v>
      </c>
      <c r="G840">
        <v>0</v>
      </c>
      <c r="H840">
        <v>0</v>
      </c>
      <c r="I840">
        <v>0</v>
      </c>
      <c r="J840">
        <v>0</v>
      </c>
      <c r="K840">
        <v>1</v>
      </c>
      <c r="L840">
        <v>1</v>
      </c>
    </row>
    <row r="841" spans="3:12" x14ac:dyDescent="0.2">
      <c r="C841">
        <v>1</v>
      </c>
      <c r="D841">
        <v>1</v>
      </c>
      <c r="E841">
        <v>0</v>
      </c>
      <c r="F841">
        <v>1</v>
      </c>
      <c r="G841">
        <v>0</v>
      </c>
      <c r="H841">
        <v>0</v>
      </c>
      <c r="I841">
        <v>0</v>
      </c>
      <c r="J841">
        <v>1</v>
      </c>
      <c r="K841">
        <v>0</v>
      </c>
      <c r="L841">
        <v>0</v>
      </c>
    </row>
    <row r="842" spans="3:12" x14ac:dyDescent="0.2">
      <c r="C842">
        <v>1</v>
      </c>
      <c r="D842">
        <v>1</v>
      </c>
      <c r="E842">
        <v>0</v>
      </c>
      <c r="F842">
        <v>1</v>
      </c>
      <c r="G842">
        <v>0</v>
      </c>
      <c r="H842">
        <v>0</v>
      </c>
      <c r="I842">
        <v>0</v>
      </c>
      <c r="J842">
        <v>1</v>
      </c>
      <c r="K842">
        <v>0</v>
      </c>
      <c r="L842">
        <v>1</v>
      </c>
    </row>
    <row r="843" spans="3:12" x14ac:dyDescent="0.2">
      <c r="C843">
        <v>1</v>
      </c>
      <c r="D843">
        <v>1</v>
      </c>
      <c r="E843">
        <v>0</v>
      </c>
      <c r="F843">
        <v>1</v>
      </c>
      <c r="G843">
        <v>0</v>
      </c>
      <c r="H843">
        <v>0</v>
      </c>
      <c r="I843">
        <v>0</v>
      </c>
      <c r="J843">
        <v>1</v>
      </c>
      <c r="K843">
        <v>1</v>
      </c>
      <c r="L843">
        <v>0</v>
      </c>
    </row>
    <row r="844" spans="3:12" x14ac:dyDescent="0.2">
      <c r="C844">
        <v>1</v>
      </c>
      <c r="D844">
        <v>1</v>
      </c>
      <c r="E844">
        <v>0</v>
      </c>
      <c r="F844">
        <v>1</v>
      </c>
      <c r="G844">
        <v>0</v>
      </c>
      <c r="H844">
        <v>0</v>
      </c>
      <c r="I844">
        <v>0</v>
      </c>
      <c r="J844">
        <v>1</v>
      </c>
      <c r="K844">
        <v>1</v>
      </c>
      <c r="L844">
        <v>1</v>
      </c>
    </row>
    <row r="845" spans="3:12" x14ac:dyDescent="0.2">
      <c r="C845">
        <v>1</v>
      </c>
      <c r="D845">
        <v>1</v>
      </c>
      <c r="E845">
        <v>0</v>
      </c>
      <c r="F845">
        <v>1</v>
      </c>
      <c r="G845">
        <v>0</v>
      </c>
      <c r="H845">
        <v>0</v>
      </c>
      <c r="I845">
        <v>1</v>
      </c>
      <c r="J845">
        <v>0</v>
      </c>
      <c r="K845">
        <v>0</v>
      </c>
      <c r="L845">
        <v>0</v>
      </c>
    </row>
    <row r="846" spans="3:12" x14ac:dyDescent="0.2">
      <c r="C846">
        <v>1</v>
      </c>
      <c r="D846">
        <v>1</v>
      </c>
      <c r="E846">
        <v>0</v>
      </c>
      <c r="F846">
        <v>1</v>
      </c>
      <c r="G846">
        <v>0</v>
      </c>
      <c r="H846">
        <v>0</v>
      </c>
      <c r="I846">
        <v>1</v>
      </c>
      <c r="J846">
        <v>0</v>
      </c>
      <c r="K846">
        <v>0</v>
      </c>
      <c r="L846">
        <v>1</v>
      </c>
    </row>
    <row r="847" spans="3:12" x14ac:dyDescent="0.2">
      <c r="C847">
        <v>1</v>
      </c>
      <c r="D847">
        <v>1</v>
      </c>
      <c r="E847">
        <v>0</v>
      </c>
      <c r="F847">
        <v>1</v>
      </c>
      <c r="G847">
        <v>0</v>
      </c>
      <c r="H847">
        <v>0</v>
      </c>
      <c r="I847">
        <v>1</v>
      </c>
      <c r="J847">
        <v>0</v>
      </c>
      <c r="K847">
        <v>1</v>
      </c>
      <c r="L847">
        <v>0</v>
      </c>
    </row>
    <row r="848" spans="3:12" x14ac:dyDescent="0.2">
      <c r="C848">
        <v>1</v>
      </c>
      <c r="D848">
        <v>1</v>
      </c>
      <c r="E848">
        <v>0</v>
      </c>
      <c r="F848">
        <v>1</v>
      </c>
      <c r="G848">
        <v>0</v>
      </c>
      <c r="H848">
        <v>0</v>
      </c>
      <c r="I848">
        <v>1</v>
      </c>
      <c r="J848">
        <v>0</v>
      </c>
      <c r="K848">
        <v>1</v>
      </c>
      <c r="L848">
        <v>1</v>
      </c>
    </row>
    <row r="849" spans="3:12" x14ac:dyDescent="0.2">
      <c r="C849">
        <v>1</v>
      </c>
      <c r="D849">
        <v>1</v>
      </c>
      <c r="E849">
        <v>0</v>
      </c>
      <c r="F849">
        <v>1</v>
      </c>
      <c r="G849">
        <v>0</v>
      </c>
      <c r="H849">
        <v>0</v>
      </c>
      <c r="I849">
        <v>1</v>
      </c>
      <c r="J849">
        <v>1</v>
      </c>
      <c r="K849">
        <v>0</v>
      </c>
      <c r="L849">
        <v>0</v>
      </c>
    </row>
    <row r="850" spans="3:12" x14ac:dyDescent="0.2">
      <c r="C850">
        <v>1</v>
      </c>
      <c r="D850">
        <v>1</v>
      </c>
      <c r="E850">
        <v>0</v>
      </c>
      <c r="F850">
        <v>1</v>
      </c>
      <c r="G850">
        <v>0</v>
      </c>
      <c r="H850">
        <v>0</v>
      </c>
      <c r="I850">
        <v>1</v>
      </c>
      <c r="J850">
        <v>1</v>
      </c>
      <c r="K850">
        <v>0</v>
      </c>
      <c r="L850">
        <v>1</v>
      </c>
    </row>
    <row r="851" spans="3:12" x14ac:dyDescent="0.2">
      <c r="C851">
        <v>1</v>
      </c>
      <c r="D851">
        <v>1</v>
      </c>
      <c r="E851">
        <v>0</v>
      </c>
      <c r="F851">
        <v>1</v>
      </c>
      <c r="G851">
        <v>0</v>
      </c>
      <c r="H851">
        <v>0</v>
      </c>
      <c r="I851">
        <v>1</v>
      </c>
      <c r="J851">
        <v>1</v>
      </c>
      <c r="K851">
        <v>1</v>
      </c>
      <c r="L851">
        <v>0</v>
      </c>
    </row>
    <row r="852" spans="3:12" x14ac:dyDescent="0.2">
      <c r="C852">
        <v>1</v>
      </c>
      <c r="D852">
        <v>1</v>
      </c>
      <c r="E852">
        <v>0</v>
      </c>
      <c r="F852">
        <v>1</v>
      </c>
      <c r="G852">
        <v>0</v>
      </c>
      <c r="H852">
        <v>0</v>
      </c>
      <c r="I852">
        <v>1</v>
      </c>
      <c r="J852">
        <v>1</v>
      </c>
      <c r="K852">
        <v>1</v>
      </c>
      <c r="L852">
        <v>1</v>
      </c>
    </row>
    <row r="853" spans="3:12" x14ac:dyDescent="0.2">
      <c r="C853">
        <v>1</v>
      </c>
      <c r="D853">
        <v>1</v>
      </c>
      <c r="E853">
        <v>0</v>
      </c>
      <c r="F853">
        <v>1</v>
      </c>
      <c r="G853">
        <v>0</v>
      </c>
      <c r="H853">
        <v>1</v>
      </c>
      <c r="I853">
        <v>0</v>
      </c>
      <c r="J853">
        <v>0</v>
      </c>
      <c r="K853">
        <v>0</v>
      </c>
      <c r="L853">
        <v>0</v>
      </c>
    </row>
    <row r="854" spans="3:12" x14ac:dyDescent="0.2">
      <c r="C854">
        <v>1</v>
      </c>
      <c r="D854">
        <v>1</v>
      </c>
      <c r="E854">
        <v>0</v>
      </c>
      <c r="F854">
        <v>1</v>
      </c>
      <c r="G854">
        <v>0</v>
      </c>
      <c r="H854">
        <v>1</v>
      </c>
      <c r="I854">
        <v>0</v>
      </c>
      <c r="J854">
        <v>0</v>
      </c>
      <c r="K854">
        <v>0</v>
      </c>
      <c r="L854">
        <v>1</v>
      </c>
    </row>
    <row r="855" spans="3:12" x14ac:dyDescent="0.2">
      <c r="C855">
        <v>1</v>
      </c>
      <c r="D855">
        <v>1</v>
      </c>
      <c r="E855">
        <v>0</v>
      </c>
      <c r="F855">
        <v>1</v>
      </c>
      <c r="G855">
        <v>0</v>
      </c>
      <c r="H855">
        <v>1</v>
      </c>
      <c r="I855">
        <v>0</v>
      </c>
      <c r="J855">
        <v>0</v>
      </c>
      <c r="K855">
        <v>1</v>
      </c>
      <c r="L855">
        <v>0</v>
      </c>
    </row>
    <row r="856" spans="3:12" x14ac:dyDescent="0.2">
      <c r="C856">
        <v>1</v>
      </c>
      <c r="D856">
        <v>1</v>
      </c>
      <c r="E856">
        <v>0</v>
      </c>
      <c r="F856">
        <v>1</v>
      </c>
      <c r="G856">
        <v>0</v>
      </c>
      <c r="H856">
        <v>1</v>
      </c>
      <c r="I856">
        <v>0</v>
      </c>
      <c r="J856">
        <v>0</v>
      </c>
      <c r="K856">
        <v>1</v>
      </c>
      <c r="L856">
        <v>1</v>
      </c>
    </row>
    <row r="857" spans="3:12" x14ac:dyDescent="0.2">
      <c r="C857">
        <v>1</v>
      </c>
      <c r="D857">
        <v>1</v>
      </c>
      <c r="E857">
        <v>0</v>
      </c>
      <c r="F857">
        <v>1</v>
      </c>
      <c r="G857">
        <v>0</v>
      </c>
      <c r="H857">
        <v>1</v>
      </c>
      <c r="I857">
        <v>0</v>
      </c>
      <c r="J857">
        <v>1</v>
      </c>
      <c r="K857">
        <v>0</v>
      </c>
      <c r="L857">
        <v>0</v>
      </c>
    </row>
    <row r="858" spans="3:12" x14ac:dyDescent="0.2">
      <c r="C858">
        <v>1</v>
      </c>
      <c r="D858">
        <v>1</v>
      </c>
      <c r="E858">
        <v>0</v>
      </c>
      <c r="F858">
        <v>1</v>
      </c>
      <c r="G858">
        <v>0</v>
      </c>
      <c r="H858">
        <v>1</v>
      </c>
      <c r="I858">
        <v>0</v>
      </c>
      <c r="J858">
        <v>1</v>
      </c>
      <c r="K858">
        <v>0</v>
      </c>
      <c r="L858">
        <v>1</v>
      </c>
    </row>
    <row r="859" spans="3:12" x14ac:dyDescent="0.2">
      <c r="C859">
        <v>1</v>
      </c>
      <c r="D859">
        <v>1</v>
      </c>
      <c r="E859">
        <v>0</v>
      </c>
      <c r="F859">
        <v>1</v>
      </c>
      <c r="G859">
        <v>0</v>
      </c>
      <c r="H859">
        <v>1</v>
      </c>
      <c r="I859">
        <v>0</v>
      </c>
      <c r="J859">
        <v>1</v>
      </c>
      <c r="K859">
        <v>1</v>
      </c>
      <c r="L859">
        <v>0</v>
      </c>
    </row>
    <row r="860" spans="3:12" x14ac:dyDescent="0.2">
      <c r="C860">
        <v>1</v>
      </c>
      <c r="D860">
        <v>1</v>
      </c>
      <c r="E860">
        <v>0</v>
      </c>
      <c r="F860">
        <v>1</v>
      </c>
      <c r="G860">
        <v>0</v>
      </c>
      <c r="H860">
        <v>1</v>
      </c>
      <c r="I860">
        <v>0</v>
      </c>
      <c r="J860">
        <v>1</v>
      </c>
      <c r="K860">
        <v>1</v>
      </c>
      <c r="L860">
        <v>1</v>
      </c>
    </row>
    <row r="861" spans="3:12" x14ac:dyDescent="0.2">
      <c r="C861">
        <v>1</v>
      </c>
      <c r="D861">
        <v>1</v>
      </c>
      <c r="E861">
        <v>0</v>
      </c>
      <c r="F861">
        <v>1</v>
      </c>
      <c r="G861">
        <v>0</v>
      </c>
      <c r="H861">
        <v>1</v>
      </c>
      <c r="I861">
        <v>1</v>
      </c>
      <c r="J861">
        <v>0</v>
      </c>
      <c r="K861">
        <v>0</v>
      </c>
      <c r="L861">
        <v>0</v>
      </c>
    </row>
    <row r="862" spans="3:12" x14ac:dyDescent="0.2">
      <c r="C862">
        <v>1</v>
      </c>
      <c r="D862">
        <v>1</v>
      </c>
      <c r="E862">
        <v>0</v>
      </c>
      <c r="F862">
        <v>1</v>
      </c>
      <c r="G862">
        <v>0</v>
      </c>
      <c r="H862">
        <v>1</v>
      </c>
      <c r="I862">
        <v>1</v>
      </c>
      <c r="J862">
        <v>0</v>
      </c>
      <c r="K862">
        <v>0</v>
      </c>
      <c r="L862">
        <v>1</v>
      </c>
    </row>
    <row r="863" spans="3:12" x14ac:dyDescent="0.2">
      <c r="C863">
        <v>1</v>
      </c>
      <c r="D863">
        <v>1</v>
      </c>
      <c r="E863">
        <v>0</v>
      </c>
      <c r="F863">
        <v>1</v>
      </c>
      <c r="G863">
        <v>0</v>
      </c>
      <c r="H863">
        <v>1</v>
      </c>
      <c r="I863">
        <v>1</v>
      </c>
      <c r="J863">
        <v>0</v>
      </c>
      <c r="K863">
        <v>1</v>
      </c>
      <c r="L863">
        <v>0</v>
      </c>
    </row>
    <row r="864" spans="3:12" x14ac:dyDescent="0.2">
      <c r="C864">
        <v>1</v>
      </c>
      <c r="D864">
        <v>1</v>
      </c>
      <c r="E864">
        <v>0</v>
      </c>
      <c r="F864">
        <v>1</v>
      </c>
      <c r="G864">
        <v>0</v>
      </c>
      <c r="H864">
        <v>1</v>
      </c>
      <c r="I864">
        <v>1</v>
      </c>
      <c r="J864">
        <v>0</v>
      </c>
      <c r="K864">
        <v>1</v>
      </c>
      <c r="L864">
        <v>1</v>
      </c>
    </row>
    <row r="865" spans="3:12" x14ac:dyDescent="0.2">
      <c r="C865">
        <v>1</v>
      </c>
      <c r="D865">
        <v>1</v>
      </c>
      <c r="E865">
        <v>0</v>
      </c>
      <c r="F865">
        <v>1</v>
      </c>
      <c r="G865">
        <v>0</v>
      </c>
      <c r="H865">
        <v>1</v>
      </c>
      <c r="I865">
        <v>1</v>
      </c>
      <c r="J865">
        <v>1</v>
      </c>
      <c r="K865">
        <v>0</v>
      </c>
      <c r="L865">
        <v>0</v>
      </c>
    </row>
    <row r="866" spans="3:12" x14ac:dyDescent="0.2">
      <c r="C866">
        <v>1</v>
      </c>
      <c r="D866">
        <v>1</v>
      </c>
      <c r="E866">
        <v>0</v>
      </c>
      <c r="F866">
        <v>1</v>
      </c>
      <c r="G866">
        <v>0</v>
      </c>
      <c r="H866">
        <v>1</v>
      </c>
      <c r="I866">
        <v>1</v>
      </c>
      <c r="J866">
        <v>1</v>
      </c>
      <c r="K866">
        <v>0</v>
      </c>
      <c r="L866">
        <v>1</v>
      </c>
    </row>
    <row r="867" spans="3:12" x14ac:dyDescent="0.2">
      <c r="C867">
        <v>1</v>
      </c>
      <c r="D867">
        <v>1</v>
      </c>
      <c r="E867">
        <v>0</v>
      </c>
      <c r="F867">
        <v>1</v>
      </c>
      <c r="G867">
        <v>0</v>
      </c>
      <c r="H867">
        <v>1</v>
      </c>
      <c r="I867">
        <v>1</v>
      </c>
      <c r="J867">
        <v>1</v>
      </c>
      <c r="K867">
        <v>1</v>
      </c>
      <c r="L867">
        <v>0</v>
      </c>
    </row>
    <row r="868" spans="3:12" x14ac:dyDescent="0.2">
      <c r="C868">
        <v>1</v>
      </c>
      <c r="D868">
        <v>1</v>
      </c>
      <c r="E868">
        <v>0</v>
      </c>
      <c r="F868">
        <v>1</v>
      </c>
      <c r="G868">
        <v>0</v>
      </c>
      <c r="H868">
        <v>1</v>
      </c>
      <c r="I868">
        <v>1</v>
      </c>
      <c r="J868">
        <v>1</v>
      </c>
      <c r="K868">
        <v>1</v>
      </c>
      <c r="L868">
        <v>1</v>
      </c>
    </row>
    <row r="869" spans="3:12" x14ac:dyDescent="0.2">
      <c r="C869">
        <v>1</v>
      </c>
      <c r="D869">
        <v>1</v>
      </c>
      <c r="E869">
        <v>0</v>
      </c>
      <c r="F869">
        <v>1</v>
      </c>
      <c r="G869">
        <v>1</v>
      </c>
      <c r="H869">
        <v>0</v>
      </c>
      <c r="I869">
        <v>0</v>
      </c>
      <c r="J869">
        <v>0</v>
      </c>
      <c r="K869">
        <v>0</v>
      </c>
      <c r="L869">
        <v>0</v>
      </c>
    </row>
    <row r="870" spans="3:12" x14ac:dyDescent="0.2">
      <c r="C870">
        <v>1</v>
      </c>
      <c r="D870">
        <v>1</v>
      </c>
      <c r="E870">
        <v>0</v>
      </c>
      <c r="F870">
        <v>1</v>
      </c>
      <c r="G870">
        <v>1</v>
      </c>
      <c r="H870">
        <v>0</v>
      </c>
      <c r="I870">
        <v>0</v>
      </c>
      <c r="J870">
        <v>0</v>
      </c>
      <c r="K870">
        <v>0</v>
      </c>
      <c r="L870">
        <v>1</v>
      </c>
    </row>
    <row r="871" spans="3:12" x14ac:dyDescent="0.2">
      <c r="C871">
        <v>1</v>
      </c>
      <c r="D871">
        <v>1</v>
      </c>
      <c r="E871">
        <v>0</v>
      </c>
      <c r="F871">
        <v>1</v>
      </c>
      <c r="G871">
        <v>1</v>
      </c>
      <c r="H871">
        <v>0</v>
      </c>
      <c r="I871">
        <v>0</v>
      </c>
      <c r="J871">
        <v>0</v>
      </c>
      <c r="K871">
        <v>1</v>
      </c>
      <c r="L871">
        <v>0</v>
      </c>
    </row>
    <row r="872" spans="3:12" x14ac:dyDescent="0.2">
      <c r="C872">
        <v>1</v>
      </c>
      <c r="D872">
        <v>1</v>
      </c>
      <c r="E872">
        <v>0</v>
      </c>
      <c r="F872">
        <v>1</v>
      </c>
      <c r="G872">
        <v>1</v>
      </c>
      <c r="H872">
        <v>0</v>
      </c>
      <c r="I872">
        <v>0</v>
      </c>
      <c r="J872">
        <v>0</v>
      </c>
      <c r="K872">
        <v>1</v>
      </c>
      <c r="L872">
        <v>1</v>
      </c>
    </row>
    <row r="873" spans="3:12" x14ac:dyDescent="0.2">
      <c r="C873">
        <v>1</v>
      </c>
      <c r="D873">
        <v>1</v>
      </c>
      <c r="E873">
        <v>0</v>
      </c>
      <c r="F873">
        <v>1</v>
      </c>
      <c r="G873">
        <v>1</v>
      </c>
      <c r="H873">
        <v>0</v>
      </c>
      <c r="I873">
        <v>0</v>
      </c>
      <c r="J873">
        <v>1</v>
      </c>
      <c r="K873">
        <v>0</v>
      </c>
      <c r="L873">
        <v>0</v>
      </c>
    </row>
    <row r="874" spans="3:12" x14ac:dyDescent="0.2">
      <c r="C874">
        <v>1</v>
      </c>
      <c r="D874">
        <v>1</v>
      </c>
      <c r="E874">
        <v>0</v>
      </c>
      <c r="F874">
        <v>1</v>
      </c>
      <c r="G874">
        <v>1</v>
      </c>
      <c r="H874">
        <v>0</v>
      </c>
      <c r="I874">
        <v>0</v>
      </c>
      <c r="J874">
        <v>1</v>
      </c>
      <c r="K874">
        <v>0</v>
      </c>
      <c r="L874">
        <v>1</v>
      </c>
    </row>
    <row r="875" spans="3:12" x14ac:dyDescent="0.2">
      <c r="C875">
        <v>1</v>
      </c>
      <c r="D875">
        <v>1</v>
      </c>
      <c r="E875">
        <v>0</v>
      </c>
      <c r="F875">
        <v>1</v>
      </c>
      <c r="G875">
        <v>1</v>
      </c>
      <c r="H875">
        <v>0</v>
      </c>
      <c r="I875">
        <v>0</v>
      </c>
      <c r="J875">
        <v>1</v>
      </c>
      <c r="K875">
        <v>1</v>
      </c>
      <c r="L875">
        <v>0</v>
      </c>
    </row>
    <row r="876" spans="3:12" x14ac:dyDescent="0.2">
      <c r="C876">
        <v>1</v>
      </c>
      <c r="D876">
        <v>1</v>
      </c>
      <c r="E876">
        <v>0</v>
      </c>
      <c r="F876">
        <v>1</v>
      </c>
      <c r="G876">
        <v>1</v>
      </c>
      <c r="H876">
        <v>0</v>
      </c>
      <c r="I876">
        <v>0</v>
      </c>
      <c r="J876">
        <v>1</v>
      </c>
      <c r="K876">
        <v>1</v>
      </c>
      <c r="L876">
        <v>1</v>
      </c>
    </row>
    <row r="877" spans="3:12" x14ac:dyDescent="0.2">
      <c r="C877">
        <v>1</v>
      </c>
      <c r="D877">
        <v>1</v>
      </c>
      <c r="E877">
        <v>0</v>
      </c>
      <c r="F877">
        <v>1</v>
      </c>
      <c r="G877">
        <v>1</v>
      </c>
      <c r="H877">
        <v>0</v>
      </c>
      <c r="I877">
        <v>1</v>
      </c>
      <c r="J877">
        <v>0</v>
      </c>
      <c r="K877">
        <v>0</v>
      </c>
      <c r="L877">
        <v>0</v>
      </c>
    </row>
    <row r="878" spans="3:12" x14ac:dyDescent="0.2">
      <c r="C878">
        <v>1</v>
      </c>
      <c r="D878">
        <v>1</v>
      </c>
      <c r="E878">
        <v>0</v>
      </c>
      <c r="F878">
        <v>1</v>
      </c>
      <c r="G878">
        <v>1</v>
      </c>
      <c r="H878">
        <v>0</v>
      </c>
      <c r="I878">
        <v>1</v>
      </c>
      <c r="J878">
        <v>0</v>
      </c>
      <c r="K878">
        <v>0</v>
      </c>
      <c r="L878">
        <v>1</v>
      </c>
    </row>
    <row r="879" spans="3:12" x14ac:dyDescent="0.2">
      <c r="C879">
        <v>1</v>
      </c>
      <c r="D879">
        <v>1</v>
      </c>
      <c r="E879">
        <v>0</v>
      </c>
      <c r="F879">
        <v>1</v>
      </c>
      <c r="G879">
        <v>1</v>
      </c>
      <c r="H879">
        <v>0</v>
      </c>
      <c r="I879">
        <v>1</v>
      </c>
      <c r="J879">
        <v>0</v>
      </c>
      <c r="K879">
        <v>1</v>
      </c>
      <c r="L879">
        <v>0</v>
      </c>
    </row>
    <row r="880" spans="3:12" x14ac:dyDescent="0.2">
      <c r="C880">
        <v>1</v>
      </c>
      <c r="D880">
        <v>1</v>
      </c>
      <c r="E880">
        <v>0</v>
      </c>
      <c r="F880">
        <v>1</v>
      </c>
      <c r="G880">
        <v>1</v>
      </c>
      <c r="H880">
        <v>0</v>
      </c>
      <c r="I880">
        <v>1</v>
      </c>
      <c r="J880">
        <v>0</v>
      </c>
      <c r="K880">
        <v>1</v>
      </c>
      <c r="L880">
        <v>1</v>
      </c>
    </row>
    <row r="881" spans="3:12" x14ac:dyDescent="0.2">
      <c r="C881">
        <v>1</v>
      </c>
      <c r="D881">
        <v>1</v>
      </c>
      <c r="E881">
        <v>0</v>
      </c>
      <c r="F881">
        <v>1</v>
      </c>
      <c r="G881">
        <v>1</v>
      </c>
      <c r="H881">
        <v>0</v>
      </c>
      <c r="I881">
        <v>1</v>
      </c>
      <c r="J881">
        <v>1</v>
      </c>
      <c r="K881">
        <v>0</v>
      </c>
      <c r="L881">
        <v>0</v>
      </c>
    </row>
    <row r="882" spans="3:12" x14ac:dyDescent="0.2">
      <c r="C882">
        <v>1</v>
      </c>
      <c r="D882">
        <v>1</v>
      </c>
      <c r="E882">
        <v>0</v>
      </c>
      <c r="F882">
        <v>1</v>
      </c>
      <c r="G882">
        <v>1</v>
      </c>
      <c r="H882">
        <v>0</v>
      </c>
      <c r="I882">
        <v>1</v>
      </c>
      <c r="J882">
        <v>1</v>
      </c>
      <c r="K882">
        <v>0</v>
      </c>
      <c r="L882">
        <v>1</v>
      </c>
    </row>
    <row r="883" spans="3:12" x14ac:dyDescent="0.2">
      <c r="C883">
        <v>1</v>
      </c>
      <c r="D883">
        <v>1</v>
      </c>
      <c r="E883">
        <v>0</v>
      </c>
      <c r="F883">
        <v>1</v>
      </c>
      <c r="G883">
        <v>1</v>
      </c>
      <c r="H883">
        <v>0</v>
      </c>
      <c r="I883">
        <v>1</v>
      </c>
      <c r="J883">
        <v>1</v>
      </c>
      <c r="K883">
        <v>1</v>
      </c>
      <c r="L883">
        <v>0</v>
      </c>
    </row>
    <row r="884" spans="3:12" x14ac:dyDescent="0.2">
      <c r="C884">
        <v>1</v>
      </c>
      <c r="D884">
        <v>1</v>
      </c>
      <c r="E884">
        <v>0</v>
      </c>
      <c r="F884">
        <v>1</v>
      </c>
      <c r="G884">
        <v>1</v>
      </c>
      <c r="H884">
        <v>0</v>
      </c>
      <c r="I884">
        <v>1</v>
      </c>
      <c r="J884">
        <v>1</v>
      </c>
      <c r="K884">
        <v>1</v>
      </c>
      <c r="L884">
        <v>1</v>
      </c>
    </row>
    <row r="885" spans="3:12" x14ac:dyDescent="0.2">
      <c r="C885">
        <v>1</v>
      </c>
      <c r="D885">
        <v>1</v>
      </c>
      <c r="E885">
        <v>0</v>
      </c>
      <c r="F885">
        <v>1</v>
      </c>
      <c r="G885">
        <v>1</v>
      </c>
      <c r="H885">
        <v>1</v>
      </c>
      <c r="I885">
        <v>0</v>
      </c>
      <c r="J885">
        <v>0</v>
      </c>
      <c r="K885">
        <v>0</v>
      </c>
      <c r="L885">
        <v>0</v>
      </c>
    </row>
    <row r="886" spans="3:12" x14ac:dyDescent="0.2">
      <c r="C886">
        <v>1</v>
      </c>
      <c r="D886">
        <v>1</v>
      </c>
      <c r="E886">
        <v>0</v>
      </c>
      <c r="F886">
        <v>1</v>
      </c>
      <c r="G886">
        <v>1</v>
      </c>
      <c r="H886">
        <v>1</v>
      </c>
      <c r="I886">
        <v>0</v>
      </c>
      <c r="J886">
        <v>0</v>
      </c>
      <c r="K886">
        <v>0</v>
      </c>
      <c r="L886">
        <v>1</v>
      </c>
    </row>
    <row r="887" spans="3:12" x14ac:dyDescent="0.2">
      <c r="C887">
        <v>1</v>
      </c>
      <c r="D887">
        <v>1</v>
      </c>
      <c r="E887">
        <v>0</v>
      </c>
      <c r="F887">
        <v>1</v>
      </c>
      <c r="G887">
        <v>1</v>
      </c>
      <c r="H887">
        <v>1</v>
      </c>
      <c r="I887">
        <v>0</v>
      </c>
      <c r="J887">
        <v>0</v>
      </c>
      <c r="K887">
        <v>1</v>
      </c>
      <c r="L887">
        <v>0</v>
      </c>
    </row>
    <row r="888" spans="3:12" x14ac:dyDescent="0.2">
      <c r="C888">
        <v>1</v>
      </c>
      <c r="D888">
        <v>1</v>
      </c>
      <c r="E888">
        <v>0</v>
      </c>
      <c r="F888">
        <v>1</v>
      </c>
      <c r="G888">
        <v>1</v>
      </c>
      <c r="H888">
        <v>1</v>
      </c>
      <c r="I888">
        <v>0</v>
      </c>
      <c r="J888">
        <v>0</v>
      </c>
      <c r="K888">
        <v>1</v>
      </c>
      <c r="L888">
        <v>1</v>
      </c>
    </row>
    <row r="889" spans="3:12" x14ac:dyDescent="0.2">
      <c r="C889">
        <v>1</v>
      </c>
      <c r="D889">
        <v>1</v>
      </c>
      <c r="E889">
        <v>0</v>
      </c>
      <c r="F889">
        <v>1</v>
      </c>
      <c r="G889">
        <v>1</v>
      </c>
      <c r="H889">
        <v>1</v>
      </c>
      <c r="I889">
        <v>0</v>
      </c>
      <c r="J889">
        <v>1</v>
      </c>
      <c r="K889">
        <v>0</v>
      </c>
      <c r="L889">
        <v>0</v>
      </c>
    </row>
    <row r="890" spans="3:12" x14ac:dyDescent="0.2">
      <c r="C890">
        <v>1</v>
      </c>
      <c r="D890">
        <v>1</v>
      </c>
      <c r="E890">
        <v>0</v>
      </c>
      <c r="F890">
        <v>1</v>
      </c>
      <c r="G890">
        <v>1</v>
      </c>
      <c r="H890">
        <v>1</v>
      </c>
      <c r="I890">
        <v>0</v>
      </c>
      <c r="J890">
        <v>1</v>
      </c>
      <c r="K890">
        <v>0</v>
      </c>
      <c r="L890">
        <v>1</v>
      </c>
    </row>
    <row r="891" spans="3:12" x14ac:dyDescent="0.2">
      <c r="C891">
        <v>1</v>
      </c>
      <c r="D891">
        <v>1</v>
      </c>
      <c r="E891">
        <v>0</v>
      </c>
      <c r="F891">
        <v>1</v>
      </c>
      <c r="G891">
        <v>1</v>
      </c>
      <c r="H891">
        <v>1</v>
      </c>
      <c r="I891">
        <v>0</v>
      </c>
      <c r="J891">
        <v>1</v>
      </c>
      <c r="K891">
        <v>1</v>
      </c>
      <c r="L891">
        <v>0</v>
      </c>
    </row>
    <row r="892" spans="3:12" x14ac:dyDescent="0.2">
      <c r="C892">
        <v>1</v>
      </c>
      <c r="D892">
        <v>1</v>
      </c>
      <c r="E892">
        <v>0</v>
      </c>
      <c r="F892">
        <v>1</v>
      </c>
      <c r="G892">
        <v>1</v>
      </c>
      <c r="H892">
        <v>1</v>
      </c>
      <c r="I892">
        <v>0</v>
      </c>
      <c r="J892">
        <v>1</v>
      </c>
      <c r="K892">
        <v>1</v>
      </c>
      <c r="L892">
        <v>1</v>
      </c>
    </row>
    <row r="893" spans="3:12" x14ac:dyDescent="0.2">
      <c r="C893">
        <v>1</v>
      </c>
      <c r="D893">
        <v>1</v>
      </c>
      <c r="E893">
        <v>0</v>
      </c>
      <c r="F893">
        <v>1</v>
      </c>
      <c r="G893">
        <v>1</v>
      </c>
      <c r="H893">
        <v>1</v>
      </c>
      <c r="I893">
        <v>1</v>
      </c>
      <c r="J893">
        <v>0</v>
      </c>
      <c r="K893">
        <v>0</v>
      </c>
      <c r="L893">
        <v>0</v>
      </c>
    </row>
    <row r="894" spans="3:12" x14ac:dyDescent="0.2">
      <c r="C894">
        <v>1</v>
      </c>
      <c r="D894">
        <v>1</v>
      </c>
      <c r="E894">
        <v>0</v>
      </c>
      <c r="F894">
        <v>1</v>
      </c>
      <c r="G894">
        <v>1</v>
      </c>
      <c r="H894">
        <v>1</v>
      </c>
      <c r="I894">
        <v>1</v>
      </c>
      <c r="J894">
        <v>0</v>
      </c>
      <c r="K894">
        <v>0</v>
      </c>
      <c r="L894">
        <v>1</v>
      </c>
    </row>
    <row r="895" spans="3:12" x14ac:dyDescent="0.2">
      <c r="C895">
        <v>1</v>
      </c>
      <c r="D895">
        <v>1</v>
      </c>
      <c r="E895">
        <v>0</v>
      </c>
      <c r="F895">
        <v>1</v>
      </c>
      <c r="G895">
        <v>1</v>
      </c>
      <c r="H895">
        <v>1</v>
      </c>
      <c r="I895">
        <v>1</v>
      </c>
      <c r="J895">
        <v>0</v>
      </c>
      <c r="K895">
        <v>1</v>
      </c>
      <c r="L895">
        <v>0</v>
      </c>
    </row>
    <row r="896" spans="3:12" x14ac:dyDescent="0.2">
      <c r="C896">
        <v>1</v>
      </c>
      <c r="D896">
        <v>1</v>
      </c>
      <c r="E896">
        <v>0</v>
      </c>
      <c r="F896">
        <v>1</v>
      </c>
      <c r="G896">
        <v>1</v>
      </c>
      <c r="H896">
        <v>1</v>
      </c>
      <c r="I896">
        <v>1</v>
      </c>
      <c r="J896">
        <v>0</v>
      </c>
      <c r="K896">
        <v>1</v>
      </c>
      <c r="L896">
        <v>1</v>
      </c>
    </row>
    <row r="897" spans="3:12" x14ac:dyDescent="0.2">
      <c r="C897">
        <v>1</v>
      </c>
      <c r="D897">
        <v>1</v>
      </c>
      <c r="E897">
        <v>0</v>
      </c>
      <c r="F897">
        <v>1</v>
      </c>
      <c r="G897">
        <v>1</v>
      </c>
      <c r="H897">
        <v>1</v>
      </c>
      <c r="I897">
        <v>1</v>
      </c>
      <c r="J897">
        <v>1</v>
      </c>
      <c r="K897">
        <v>0</v>
      </c>
      <c r="L897">
        <v>0</v>
      </c>
    </row>
    <row r="898" spans="3:12" x14ac:dyDescent="0.2">
      <c r="C898">
        <v>1</v>
      </c>
      <c r="D898">
        <v>1</v>
      </c>
      <c r="E898">
        <v>0</v>
      </c>
      <c r="F898">
        <v>1</v>
      </c>
      <c r="G898">
        <v>1</v>
      </c>
      <c r="H898">
        <v>1</v>
      </c>
      <c r="I898">
        <v>1</v>
      </c>
      <c r="J898">
        <v>1</v>
      </c>
      <c r="K898">
        <v>0</v>
      </c>
      <c r="L898">
        <v>1</v>
      </c>
    </row>
    <row r="899" spans="3:12" x14ac:dyDescent="0.2">
      <c r="C899">
        <v>1</v>
      </c>
      <c r="D899">
        <v>1</v>
      </c>
      <c r="E899">
        <v>0</v>
      </c>
      <c r="F899">
        <v>1</v>
      </c>
      <c r="G899">
        <v>1</v>
      </c>
      <c r="H899">
        <v>1</v>
      </c>
      <c r="I899">
        <v>1</v>
      </c>
      <c r="J899">
        <v>1</v>
      </c>
      <c r="K899">
        <v>1</v>
      </c>
      <c r="L899">
        <v>0</v>
      </c>
    </row>
    <row r="900" spans="3:12" x14ac:dyDescent="0.2">
      <c r="C900">
        <v>1</v>
      </c>
      <c r="D900">
        <v>1</v>
      </c>
      <c r="E900">
        <v>0</v>
      </c>
      <c r="F900">
        <v>1</v>
      </c>
      <c r="G900">
        <v>1</v>
      </c>
      <c r="H900">
        <v>1</v>
      </c>
      <c r="I900">
        <v>1</v>
      </c>
      <c r="J900">
        <v>1</v>
      </c>
      <c r="K900">
        <v>1</v>
      </c>
      <c r="L900">
        <v>1</v>
      </c>
    </row>
    <row r="901" spans="3:12" x14ac:dyDescent="0.2">
      <c r="C901">
        <v>1</v>
      </c>
      <c r="D901">
        <v>1</v>
      </c>
      <c r="E901">
        <v>1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</row>
    <row r="902" spans="3:12" x14ac:dyDescent="0.2">
      <c r="C902">
        <v>1</v>
      </c>
      <c r="D902">
        <v>1</v>
      </c>
      <c r="E902">
        <v>1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1</v>
      </c>
    </row>
    <row r="903" spans="3:12" x14ac:dyDescent="0.2">
      <c r="C903">
        <v>1</v>
      </c>
      <c r="D903">
        <v>1</v>
      </c>
      <c r="E903">
        <v>1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1</v>
      </c>
      <c r="L903">
        <v>0</v>
      </c>
    </row>
    <row r="904" spans="3:12" x14ac:dyDescent="0.2">
      <c r="C904">
        <v>1</v>
      </c>
      <c r="D904">
        <v>1</v>
      </c>
      <c r="E904">
        <v>1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1</v>
      </c>
      <c r="L904">
        <v>1</v>
      </c>
    </row>
    <row r="905" spans="3:12" x14ac:dyDescent="0.2">
      <c r="C905">
        <v>1</v>
      </c>
      <c r="D905">
        <v>1</v>
      </c>
      <c r="E905">
        <v>1</v>
      </c>
      <c r="F905">
        <v>0</v>
      </c>
      <c r="G905">
        <v>0</v>
      </c>
      <c r="H905">
        <v>0</v>
      </c>
      <c r="I905">
        <v>0</v>
      </c>
      <c r="J905">
        <v>1</v>
      </c>
      <c r="K905">
        <v>0</v>
      </c>
      <c r="L905">
        <v>0</v>
      </c>
    </row>
    <row r="906" spans="3:12" x14ac:dyDescent="0.2">
      <c r="C906">
        <v>1</v>
      </c>
      <c r="D906">
        <v>1</v>
      </c>
      <c r="E906">
        <v>1</v>
      </c>
      <c r="F906">
        <v>0</v>
      </c>
      <c r="G906">
        <v>0</v>
      </c>
      <c r="H906">
        <v>0</v>
      </c>
      <c r="I906">
        <v>0</v>
      </c>
      <c r="J906">
        <v>1</v>
      </c>
      <c r="K906">
        <v>0</v>
      </c>
      <c r="L906">
        <v>1</v>
      </c>
    </row>
    <row r="907" spans="3:12" x14ac:dyDescent="0.2">
      <c r="C907">
        <v>1</v>
      </c>
      <c r="D907">
        <v>1</v>
      </c>
      <c r="E907">
        <v>1</v>
      </c>
      <c r="F907">
        <v>0</v>
      </c>
      <c r="G907">
        <v>0</v>
      </c>
      <c r="H907">
        <v>0</v>
      </c>
      <c r="I907">
        <v>0</v>
      </c>
      <c r="J907">
        <v>1</v>
      </c>
      <c r="K907">
        <v>1</v>
      </c>
      <c r="L907">
        <v>0</v>
      </c>
    </row>
    <row r="908" spans="3:12" x14ac:dyDescent="0.2">
      <c r="C908">
        <v>1</v>
      </c>
      <c r="D908">
        <v>1</v>
      </c>
      <c r="E908">
        <v>1</v>
      </c>
      <c r="F908">
        <v>0</v>
      </c>
      <c r="G908">
        <v>0</v>
      </c>
      <c r="H908">
        <v>0</v>
      </c>
      <c r="I908">
        <v>0</v>
      </c>
      <c r="J908">
        <v>1</v>
      </c>
      <c r="K908">
        <v>1</v>
      </c>
      <c r="L908">
        <v>1</v>
      </c>
    </row>
    <row r="909" spans="3:12" x14ac:dyDescent="0.2">
      <c r="C909">
        <v>1</v>
      </c>
      <c r="D909">
        <v>1</v>
      </c>
      <c r="E909">
        <v>1</v>
      </c>
      <c r="F909">
        <v>0</v>
      </c>
      <c r="G909">
        <v>0</v>
      </c>
      <c r="H909">
        <v>0</v>
      </c>
      <c r="I909">
        <v>1</v>
      </c>
      <c r="J909">
        <v>0</v>
      </c>
      <c r="K909">
        <v>0</v>
      </c>
      <c r="L909">
        <v>0</v>
      </c>
    </row>
    <row r="910" spans="3:12" x14ac:dyDescent="0.2">
      <c r="C910">
        <v>1</v>
      </c>
      <c r="D910">
        <v>1</v>
      </c>
      <c r="E910">
        <v>1</v>
      </c>
      <c r="F910">
        <v>0</v>
      </c>
      <c r="G910">
        <v>0</v>
      </c>
      <c r="H910">
        <v>0</v>
      </c>
      <c r="I910">
        <v>1</v>
      </c>
      <c r="J910">
        <v>0</v>
      </c>
      <c r="K910">
        <v>0</v>
      </c>
      <c r="L910">
        <v>1</v>
      </c>
    </row>
    <row r="911" spans="3:12" x14ac:dyDescent="0.2">
      <c r="C911">
        <v>1</v>
      </c>
      <c r="D911">
        <v>1</v>
      </c>
      <c r="E911">
        <v>1</v>
      </c>
      <c r="F911">
        <v>0</v>
      </c>
      <c r="G911">
        <v>0</v>
      </c>
      <c r="H911">
        <v>0</v>
      </c>
      <c r="I911">
        <v>1</v>
      </c>
      <c r="J911">
        <v>0</v>
      </c>
      <c r="K911">
        <v>1</v>
      </c>
      <c r="L911">
        <v>0</v>
      </c>
    </row>
    <row r="912" spans="3:12" x14ac:dyDescent="0.2">
      <c r="C912">
        <v>1</v>
      </c>
      <c r="D912">
        <v>1</v>
      </c>
      <c r="E912">
        <v>1</v>
      </c>
      <c r="F912">
        <v>0</v>
      </c>
      <c r="G912">
        <v>0</v>
      </c>
      <c r="H912">
        <v>0</v>
      </c>
      <c r="I912">
        <v>1</v>
      </c>
      <c r="J912">
        <v>0</v>
      </c>
      <c r="K912">
        <v>1</v>
      </c>
      <c r="L912">
        <v>1</v>
      </c>
    </row>
    <row r="913" spans="3:12" x14ac:dyDescent="0.2">
      <c r="C913">
        <v>1</v>
      </c>
      <c r="D913">
        <v>1</v>
      </c>
      <c r="E913">
        <v>1</v>
      </c>
      <c r="F913">
        <v>0</v>
      </c>
      <c r="G913">
        <v>0</v>
      </c>
      <c r="H913">
        <v>0</v>
      </c>
      <c r="I913">
        <v>1</v>
      </c>
      <c r="J913">
        <v>1</v>
      </c>
      <c r="K913">
        <v>0</v>
      </c>
      <c r="L913">
        <v>0</v>
      </c>
    </row>
    <row r="914" spans="3:12" x14ac:dyDescent="0.2">
      <c r="C914">
        <v>1</v>
      </c>
      <c r="D914">
        <v>1</v>
      </c>
      <c r="E914">
        <v>1</v>
      </c>
      <c r="F914">
        <v>0</v>
      </c>
      <c r="G914">
        <v>0</v>
      </c>
      <c r="H914">
        <v>0</v>
      </c>
      <c r="I914">
        <v>1</v>
      </c>
      <c r="J914">
        <v>1</v>
      </c>
      <c r="K914">
        <v>0</v>
      </c>
      <c r="L914">
        <v>1</v>
      </c>
    </row>
    <row r="915" spans="3:12" x14ac:dyDescent="0.2">
      <c r="C915">
        <v>1</v>
      </c>
      <c r="D915">
        <v>1</v>
      </c>
      <c r="E915">
        <v>1</v>
      </c>
      <c r="F915">
        <v>0</v>
      </c>
      <c r="G915">
        <v>0</v>
      </c>
      <c r="H915">
        <v>0</v>
      </c>
      <c r="I915">
        <v>1</v>
      </c>
      <c r="J915">
        <v>1</v>
      </c>
      <c r="K915">
        <v>1</v>
      </c>
      <c r="L915">
        <v>0</v>
      </c>
    </row>
    <row r="916" spans="3:12" x14ac:dyDescent="0.2">
      <c r="C916">
        <v>1</v>
      </c>
      <c r="D916">
        <v>1</v>
      </c>
      <c r="E916">
        <v>1</v>
      </c>
      <c r="F916">
        <v>0</v>
      </c>
      <c r="G916">
        <v>0</v>
      </c>
      <c r="H916">
        <v>0</v>
      </c>
      <c r="I916">
        <v>1</v>
      </c>
      <c r="J916">
        <v>1</v>
      </c>
      <c r="K916">
        <v>1</v>
      </c>
      <c r="L916">
        <v>1</v>
      </c>
    </row>
    <row r="917" spans="3:12" x14ac:dyDescent="0.2">
      <c r="C917">
        <v>1</v>
      </c>
      <c r="D917">
        <v>1</v>
      </c>
      <c r="E917">
        <v>1</v>
      </c>
      <c r="F917">
        <v>0</v>
      </c>
      <c r="G917">
        <v>0</v>
      </c>
      <c r="H917">
        <v>1</v>
      </c>
      <c r="I917">
        <v>0</v>
      </c>
      <c r="J917">
        <v>0</v>
      </c>
      <c r="K917">
        <v>0</v>
      </c>
      <c r="L917">
        <v>0</v>
      </c>
    </row>
    <row r="918" spans="3:12" x14ac:dyDescent="0.2">
      <c r="C918">
        <v>1</v>
      </c>
      <c r="D918">
        <v>1</v>
      </c>
      <c r="E918">
        <v>1</v>
      </c>
      <c r="F918">
        <v>0</v>
      </c>
      <c r="G918">
        <v>0</v>
      </c>
      <c r="H918">
        <v>1</v>
      </c>
      <c r="I918">
        <v>0</v>
      </c>
      <c r="J918">
        <v>0</v>
      </c>
      <c r="K918">
        <v>0</v>
      </c>
      <c r="L918">
        <v>1</v>
      </c>
    </row>
    <row r="919" spans="3:12" x14ac:dyDescent="0.2">
      <c r="C919">
        <v>1</v>
      </c>
      <c r="D919">
        <v>1</v>
      </c>
      <c r="E919">
        <v>1</v>
      </c>
      <c r="F919">
        <v>0</v>
      </c>
      <c r="G919">
        <v>0</v>
      </c>
      <c r="H919">
        <v>1</v>
      </c>
      <c r="I919">
        <v>0</v>
      </c>
      <c r="J919">
        <v>0</v>
      </c>
      <c r="K919">
        <v>1</v>
      </c>
      <c r="L919">
        <v>0</v>
      </c>
    </row>
    <row r="920" spans="3:12" x14ac:dyDescent="0.2">
      <c r="C920">
        <v>1</v>
      </c>
      <c r="D920">
        <v>1</v>
      </c>
      <c r="E920">
        <v>1</v>
      </c>
      <c r="F920">
        <v>0</v>
      </c>
      <c r="G920">
        <v>0</v>
      </c>
      <c r="H920">
        <v>1</v>
      </c>
      <c r="I920">
        <v>0</v>
      </c>
      <c r="J920">
        <v>0</v>
      </c>
      <c r="K920">
        <v>1</v>
      </c>
      <c r="L920">
        <v>1</v>
      </c>
    </row>
    <row r="921" spans="3:12" x14ac:dyDescent="0.2">
      <c r="C921">
        <v>1</v>
      </c>
      <c r="D921">
        <v>1</v>
      </c>
      <c r="E921">
        <v>1</v>
      </c>
      <c r="F921">
        <v>0</v>
      </c>
      <c r="G921">
        <v>0</v>
      </c>
      <c r="H921">
        <v>1</v>
      </c>
      <c r="I921">
        <v>0</v>
      </c>
      <c r="J921">
        <v>1</v>
      </c>
      <c r="K921">
        <v>0</v>
      </c>
      <c r="L921">
        <v>0</v>
      </c>
    </row>
    <row r="922" spans="3:12" x14ac:dyDescent="0.2">
      <c r="C922">
        <v>1</v>
      </c>
      <c r="D922">
        <v>1</v>
      </c>
      <c r="E922">
        <v>1</v>
      </c>
      <c r="F922">
        <v>0</v>
      </c>
      <c r="G922">
        <v>0</v>
      </c>
      <c r="H922">
        <v>1</v>
      </c>
      <c r="I922">
        <v>0</v>
      </c>
      <c r="J922">
        <v>1</v>
      </c>
      <c r="K922">
        <v>0</v>
      </c>
      <c r="L922">
        <v>1</v>
      </c>
    </row>
    <row r="923" spans="3:12" x14ac:dyDescent="0.2">
      <c r="C923">
        <v>1</v>
      </c>
      <c r="D923">
        <v>1</v>
      </c>
      <c r="E923">
        <v>1</v>
      </c>
      <c r="F923">
        <v>0</v>
      </c>
      <c r="G923">
        <v>0</v>
      </c>
      <c r="H923">
        <v>1</v>
      </c>
      <c r="I923">
        <v>0</v>
      </c>
      <c r="J923">
        <v>1</v>
      </c>
      <c r="K923">
        <v>1</v>
      </c>
      <c r="L923">
        <v>0</v>
      </c>
    </row>
    <row r="924" spans="3:12" x14ac:dyDescent="0.2">
      <c r="C924">
        <v>1</v>
      </c>
      <c r="D924">
        <v>1</v>
      </c>
      <c r="E924">
        <v>1</v>
      </c>
      <c r="F924">
        <v>0</v>
      </c>
      <c r="G924">
        <v>0</v>
      </c>
      <c r="H924">
        <v>1</v>
      </c>
      <c r="I924">
        <v>0</v>
      </c>
      <c r="J924">
        <v>1</v>
      </c>
      <c r="K924">
        <v>1</v>
      </c>
      <c r="L924">
        <v>1</v>
      </c>
    </row>
    <row r="925" spans="3:12" x14ac:dyDescent="0.2">
      <c r="C925">
        <v>1</v>
      </c>
      <c r="D925">
        <v>1</v>
      </c>
      <c r="E925">
        <v>1</v>
      </c>
      <c r="F925">
        <v>0</v>
      </c>
      <c r="G925">
        <v>0</v>
      </c>
      <c r="H925">
        <v>1</v>
      </c>
      <c r="I925">
        <v>1</v>
      </c>
      <c r="J925">
        <v>0</v>
      </c>
      <c r="K925">
        <v>0</v>
      </c>
      <c r="L925">
        <v>0</v>
      </c>
    </row>
    <row r="926" spans="3:12" x14ac:dyDescent="0.2">
      <c r="C926">
        <v>1</v>
      </c>
      <c r="D926">
        <v>1</v>
      </c>
      <c r="E926">
        <v>1</v>
      </c>
      <c r="F926">
        <v>0</v>
      </c>
      <c r="G926">
        <v>0</v>
      </c>
      <c r="H926">
        <v>1</v>
      </c>
      <c r="I926">
        <v>1</v>
      </c>
      <c r="J926">
        <v>0</v>
      </c>
      <c r="K926">
        <v>0</v>
      </c>
      <c r="L926">
        <v>1</v>
      </c>
    </row>
    <row r="927" spans="3:12" x14ac:dyDescent="0.2">
      <c r="C927">
        <v>1</v>
      </c>
      <c r="D927">
        <v>1</v>
      </c>
      <c r="E927">
        <v>1</v>
      </c>
      <c r="F927">
        <v>0</v>
      </c>
      <c r="G927">
        <v>0</v>
      </c>
      <c r="H927">
        <v>1</v>
      </c>
      <c r="I927">
        <v>1</v>
      </c>
      <c r="J927">
        <v>0</v>
      </c>
      <c r="K927">
        <v>1</v>
      </c>
      <c r="L927">
        <v>0</v>
      </c>
    </row>
    <row r="928" spans="3:12" x14ac:dyDescent="0.2">
      <c r="C928">
        <v>1</v>
      </c>
      <c r="D928">
        <v>1</v>
      </c>
      <c r="E928">
        <v>1</v>
      </c>
      <c r="F928">
        <v>0</v>
      </c>
      <c r="G928">
        <v>0</v>
      </c>
      <c r="H928">
        <v>1</v>
      </c>
      <c r="I928">
        <v>1</v>
      </c>
      <c r="J928">
        <v>0</v>
      </c>
      <c r="K928">
        <v>1</v>
      </c>
      <c r="L928">
        <v>1</v>
      </c>
    </row>
    <row r="929" spans="3:12" x14ac:dyDescent="0.2">
      <c r="C929">
        <v>1</v>
      </c>
      <c r="D929">
        <v>1</v>
      </c>
      <c r="E929">
        <v>1</v>
      </c>
      <c r="F929">
        <v>0</v>
      </c>
      <c r="G929">
        <v>0</v>
      </c>
      <c r="H929">
        <v>1</v>
      </c>
      <c r="I929">
        <v>1</v>
      </c>
      <c r="J929">
        <v>1</v>
      </c>
      <c r="K929">
        <v>0</v>
      </c>
      <c r="L929">
        <v>0</v>
      </c>
    </row>
    <row r="930" spans="3:12" x14ac:dyDescent="0.2">
      <c r="C930">
        <v>1</v>
      </c>
      <c r="D930">
        <v>1</v>
      </c>
      <c r="E930">
        <v>1</v>
      </c>
      <c r="F930">
        <v>0</v>
      </c>
      <c r="G930">
        <v>0</v>
      </c>
      <c r="H930">
        <v>1</v>
      </c>
      <c r="I930">
        <v>1</v>
      </c>
      <c r="J930">
        <v>1</v>
      </c>
      <c r="K930">
        <v>0</v>
      </c>
      <c r="L930">
        <v>1</v>
      </c>
    </row>
    <row r="931" spans="3:12" x14ac:dyDescent="0.2">
      <c r="C931">
        <v>1</v>
      </c>
      <c r="D931">
        <v>1</v>
      </c>
      <c r="E931">
        <v>1</v>
      </c>
      <c r="F931">
        <v>0</v>
      </c>
      <c r="G931">
        <v>0</v>
      </c>
      <c r="H931">
        <v>1</v>
      </c>
      <c r="I931">
        <v>1</v>
      </c>
      <c r="J931">
        <v>1</v>
      </c>
      <c r="K931">
        <v>1</v>
      </c>
      <c r="L931">
        <v>0</v>
      </c>
    </row>
    <row r="932" spans="3:12" x14ac:dyDescent="0.2">
      <c r="C932">
        <v>1</v>
      </c>
      <c r="D932">
        <v>1</v>
      </c>
      <c r="E932">
        <v>1</v>
      </c>
      <c r="F932">
        <v>0</v>
      </c>
      <c r="G932">
        <v>0</v>
      </c>
      <c r="H932">
        <v>1</v>
      </c>
      <c r="I932">
        <v>1</v>
      </c>
      <c r="J932">
        <v>1</v>
      </c>
      <c r="K932">
        <v>1</v>
      </c>
      <c r="L932">
        <v>1</v>
      </c>
    </row>
    <row r="933" spans="3:12" x14ac:dyDescent="0.2">
      <c r="C933">
        <v>1</v>
      </c>
      <c r="D933">
        <v>1</v>
      </c>
      <c r="E933">
        <v>1</v>
      </c>
      <c r="F933">
        <v>0</v>
      </c>
      <c r="G933">
        <v>1</v>
      </c>
      <c r="H933">
        <v>0</v>
      </c>
      <c r="I933">
        <v>0</v>
      </c>
      <c r="J933">
        <v>0</v>
      </c>
      <c r="K933">
        <v>0</v>
      </c>
      <c r="L933">
        <v>0</v>
      </c>
    </row>
    <row r="934" spans="3:12" x14ac:dyDescent="0.2">
      <c r="C934">
        <v>1</v>
      </c>
      <c r="D934">
        <v>1</v>
      </c>
      <c r="E934">
        <v>1</v>
      </c>
      <c r="F934">
        <v>0</v>
      </c>
      <c r="G934">
        <v>1</v>
      </c>
      <c r="H934">
        <v>0</v>
      </c>
      <c r="I934">
        <v>0</v>
      </c>
      <c r="J934">
        <v>0</v>
      </c>
      <c r="K934">
        <v>0</v>
      </c>
      <c r="L934">
        <v>1</v>
      </c>
    </row>
    <row r="935" spans="3:12" x14ac:dyDescent="0.2">
      <c r="C935">
        <v>1</v>
      </c>
      <c r="D935">
        <v>1</v>
      </c>
      <c r="E935">
        <v>1</v>
      </c>
      <c r="F935">
        <v>0</v>
      </c>
      <c r="G935">
        <v>1</v>
      </c>
      <c r="H935">
        <v>0</v>
      </c>
      <c r="I935">
        <v>0</v>
      </c>
      <c r="J935">
        <v>0</v>
      </c>
      <c r="K935">
        <v>1</v>
      </c>
      <c r="L935">
        <v>0</v>
      </c>
    </row>
    <row r="936" spans="3:12" x14ac:dyDescent="0.2">
      <c r="C936">
        <v>1</v>
      </c>
      <c r="D936">
        <v>1</v>
      </c>
      <c r="E936">
        <v>1</v>
      </c>
      <c r="F936">
        <v>0</v>
      </c>
      <c r="G936">
        <v>1</v>
      </c>
      <c r="H936">
        <v>0</v>
      </c>
      <c r="I936">
        <v>0</v>
      </c>
      <c r="J936">
        <v>0</v>
      </c>
      <c r="K936">
        <v>1</v>
      </c>
      <c r="L936">
        <v>1</v>
      </c>
    </row>
    <row r="937" spans="3:12" x14ac:dyDescent="0.2">
      <c r="C937">
        <v>1</v>
      </c>
      <c r="D937">
        <v>1</v>
      </c>
      <c r="E937">
        <v>1</v>
      </c>
      <c r="F937">
        <v>0</v>
      </c>
      <c r="G937">
        <v>1</v>
      </c>
      <c r="H937">
        <v>0</v>
      </c>
      <c r="I937">
        <v>0</v>
      </c>
      <c r="J937">
        <v>1</v>
      </c>
      <c r="K937">
        <v>0</v>
      </c>
      <c r="L937">
        <v>0</v>
      </c>
    </row>
    <row r="938" spans="3:12" x14ac:dyDescent="0.2">
      <c r="C938">
        <v>1</v>
      </c>
      <c r="D938">
        <v>1</v>
      </c>
      <c r="E938">
        <v>1</v>
      </c>
      <c r="F938">
        <v>0</v>
      </c>
      <c r="G938">
        <v>1</v>
      </c>
      <c r="H938">
        <v>0</v>
      </c>
      <c r="I938">
        <v>0</v>
      </c>
      <c r="J938">
        <v>1</v>
      </c>
      <c r="K938">
        <v>0</v>
      </c>
      <c r="L938">
        <v>1</v>
      </c>
    </row>
    <row r="939" spans="3:12" x14ac:dyDescent="0.2">
      <c r="C939">
        <v>1</v>
      </c>
      <c r="D939">
        <v>1</v>
      </c>
      <c r="E939">
        <v>1</v>
      </c>
      <c r="F939">
        <v>0</v>
      </c>
      <c r="G939">
        <v>1</v>
      </c>
      <c r="H939">
        <v>0</v>
      </c>
      <c r="I939">
        <v>0</v>
      </c>
      <c r="J939">
        <v>1</v>
      </c>
      <c r="K939">
        <v>1</v>
      </c>
      <c r="L939">
        <v>0</v>
      </c>
    </row>
    <row r="940" spans="3:12" x14ac:dyDescent="0.2">
      <c r="C940">
        <v>1</v>
      </c>
      <c r="D940">
        <v>1</v>
      </c>
      <c r="E940">
        <v>1</v>
      </c>
      <c r="F940">
        <v>0</v>
      </c>
      <c r="G940">
        <v>1</v>
      </c>
      <c r="H940">
        <v>0</v>
      </c>
      <c r="I940">
        <v>0</v>
      </c>
      <c r="J940">
        <v>1</v>
      </c>
      <c r="K940">
        <v>1</v>
      </c>
      <c r="L940">
        <v>1</v>
      </c>
    </row>
    <row r="941" spans="3:12" x14ac:dyDescent="0.2">
      <c r="C941">
        <v>1</v>
      </c>
      <c r="D941">
        <v>1</v>
      </c>
      <c r="E941">
        <v>1</v>
      </c>
      <c r="F941">
        <v>0</v>
      </c>
      <c r="G941">
        <v>1</v>
      </c>
      <c r="H941">
        <v>0</v>
      </c>
      <c r="I941">
        <v>1</v>
      </c>
      <c r="J941">
        <v>0</v>
      </c>
      <c r="K941">
        <v>0</v>
      </c>
      <c r="L941">
        <v>0</v>
      </c>
    </row>
    <row r="942" spans="3:12" x14ac:dyDescent="0.2">
      <c r="C942">
        <v>1</v>
      </c>
      <c r="D942">
        <v>1</v>
      </c>
      <c r="E942">
        <v>1</v>
      </c>
      <c r="F942">
        <v>0</v>
      </c>
      <c r="G942">
        <v>1</v>
      </c>
      <c r="H942">
        <v>0</v>
      </c>
      <c r="I942">
        <v>1</v>
      </c>
      <c r="J942">
        <v>0</v>
      </c>
      <c r="K942">
        <v>0</v>
      </c>
      <c r="L942">
        <v>1</v>
      </c>
    </row>
    <row r="943" spans="3:12" x14ac:dyDescent="0.2">
      <c r="C943">
        <v>1</v>
      </c>
      <c r="D943">
        <v>1</v>
      </c>
      <c r="E943">
        <v>1</v>
      </c>
      <c r="F943">
        <v>0</v>
      </c>
      <c r="G943">
        <v>1</v>
      </c>
      <c r="H943">
        <v>0</v>
      </c>
      <c r="I943">
        <v>1</v>
      </c>
      <c r="J943">
        <v>0</v>
      </c>
      <c r="K943">
        <v>1</v>
      </c>
      <c r="L943">
        <v>0</v>
      </c>
    </row>
    <row r="944" spans="3:12" x14ac:dyDescent="0.2">
      <c r="C944">
        <v>1</v>
      </c>
      <c r="D944">
        <v>1</v>
      </c>
      <c r="E944">
        <v>1</v>
      </c>
      <c r="F944">
        <v>0</v>
      </c>
      <c r="G944">
        <v>1</v>
      </c>
      <c r="H944">
        <v>0</v>
      </c>
      <c r="I944">
        <v>1</v>
      </c>
      <c r="J944">
        <v>0</v>
      </c>
      <c r="K944">
        <v>1</v>
      </c>
      <c r="L944">
        <v>1</v>
      </c>
    </row>
    <row r="945" spans="3:12" x14ac:dyDescent="0.2">
      <c r="C945">
        <v>1</v>
      </c>
      <c r="D945">
        <v>1</v>
      </c>
      <c r="E945">
        <v>1</v>
      </c>
      <c r="F945">
        <v>0</v>
      </c>
      <c r="G945">
        <v>1</v>
      </c>
      <c r="H945">
        <v>0</v>
      </c>
      <c r="I945">
        <v>1</v>
      </c>
      <c r="J945">
        <v>1</v>
      </c>
      <c r="K945">
        <v>0</v>
      </c>
      <c r="L945">
        <v>0</v>
      </c>
    </row>
    <row r="946" spans="3:12" x14ac:dyDescent="0.2">
      <c r="C946">
        <v>1</v>
      </c>
      <c r="D946">
        <v>1</v>
      </c>
      <c r="E946">
        <v>1</v>
      </c>
      <c r="F946">
        <v>0</v>
      </c>
      <c r="G946">
        <v>1</v>
      </c>
      <c r="H946">
        <v>0</v>
      </c>
      <c r="I946">
        <v>1</v>
      </c>
      <c r="J946">
        <v>1</v>
      </c>
      <c r="K946">
        <v>0</v>
      </c>
      <c r="L946">
        <v>1</v>
      </c>
    </row>
    <row r="947" spans="3:12" x14ac:dyDescent="0.2">
      <c r="C947">
        <v>1</v>
      </c>
      <c r="D947">
        <v>1</v>
      </c>
      <c r="E947">
        <v>1</v>
      </c>
      <c r="F947">
        <v>0</v>
      </c>
      <c r="G947">
        <v>1</v>
      </c>
      <c r="H947">
        <v>0</v>
      </c>
      <c r="I947">
        <v>1</v>
      </c>
      <c r="J947">
        <v>1</v>
      </c>
      <c r="K947">
        <v>1</v>
      </c>
      <c r="L947">
        <v>0</v>
      </c>
    </row>
    <row r="948" spans="3:12" x14ac:dyDescent="0.2">
      <c r="C948">
        <v>1</v>
      </c>
      <c r="D948">
        <v>1</v>
      </c>
      <c r="E948">
        <v>1</v>
      </c>
      <c r="F948">
        <v>0</v>
      </c>
      <c r="G948">
        <v>1</v>
      </c>
      <c r="H948">
        <v>0</v>
      </c>
      <c r="I948">
        <v>1</v>
      </c>
      <c r="J948">
        <v>1</v>
      </c>
      <c r="K948">
        <v>1</v>
      </c>
      <c r="L948">
        <v>1</v>
      </c>
    </row>
    <row r="949" spans="3:12" x14ac:dyDescent="0.2">
      <c r="C949">
        <v>1</v>
      </c>
      <c r="D949">
        <v>1</v>
      </c>
      <c r="E949">
        <v>1</v>
      </c>
      <c r="F949">
        <v>0</v>
      </c>
      <c r="G949">
        <v>1</v>
      </c>
      <c r="H949">
        <v>1</v>
      </c>
      <c r="I949">
        <v>0</v>
      </c>
      <c r="J949">
        <v>0</v>
      </c>
      <c r="K949">
        <v>0</v>
      </c>
      <c r="L949">
        <v>0</v>
      </c>
    </row>
    <row r="950" spans="3:12" x14ac:dyDescent="0.2">
      <c r="C950">
        <v>1</v>
      </c>
      <c r="D950">
        <v>1</v>
      </c>
      <c r="E950">
        <v>1</v>
      </c>
      <c r="F950">
        <v>0</v>
      </c>
      <c r="G950">
        <v>1</v>
      </c>
      <c r="H950">
        <v>1</v>
      </c>
      <c r="I950">
        <v>0</v>
      </c>
      <c r="J950">
        <v>0</v>
      </c>
      <c r="K950">
        <v>0</v>
      </c>
      <c r="L950">
        <v>1</v>
      </c>
    </row>
    <row r="951" spans="3:12" x14ac:dyDescent="0.2">
      <c r="C951">
        <v>1</v>
      </c>
      <c r="D951">
        <v>1</v>
      </c>
      <c r="E951">
        <v>1</v>
      </c>
      <c r="F951">
        <v>0</v>
      </c>
      <c r="G951">
        <v>1</v>
      </c>
      <c r="H951">
        <v>1</v>
      </c>
      <c r="I951">
        <v>0</v>
      </c>
      <c r="J951">
        <v>0</v>
      </c>
      <c r="K951">
        <v>1</v>
      </c>
      <c r="L951">
        <v>0</v>
      </c>
    </row>
    <row r="952" spans="3:12" x14ac:dyDescent="0.2">
      <c r="C952">
        <v>1</v>
      </c>
      <c r="D952">
        <v>1</v>
      </c>
      <c r="E952">
        <v>1</v>
      </c>
      <c r="F952">
        <v>0</v>
      </c>
      <c r="G952">
        <v>1</v>
      </c>
      <c r="H952">
        <v>1</v>
      </c>
      <c r="I952">
        <v>0</v>
      </c>
      <c r="J952">
        <v>0</v>
      </c>
      <c r="K952">
        <v>1</v>
      </c>
      <c r="L952">
        <v>1</v>
      </c>
    </row>
    <row r="953" spans="3:12" x14ac:dyDescent="0.2">
      <c r="C953">
        <v>1</v>
      </c>
      <c r="D953">
        <v>1</v>
      </c>
      <c r="E953">
        <v>1</v>
      </c>
      <c r="F953">
        <v>0</v>
      </c>
      <c r="G953">
        <v>1</v>
      </c>
      <c r="H953">
        <v>1</v>
      </c>
      <c r="I953">
        <v>0</v>
      </c>
      <c r="J953">
        <v>1</v>
      </c>
      <c r="K953">
        <v>0</v>
      </c>
      <c r="L953">
        <v>0</v>
      </c>
    </row>
    <row r="954" spans="3:12" x14ac:dyDescent="0.2">
      <c r="C954">
        <v>1</v>
      </c>
      <c r="D954">
        <v>1</v>
      </c>
      <c r="E954">
        <v>1</v>
      </c>
      <c r="F954">
        <v>0</v>
      </c>
      <c r="G954">
        <v>1</v>
      </c>
      <c r="H954">
        <v>1</v>
      </c>
      <c r="I954">
        <v>0</v>
      </c>
      <c r="J954">
        <v>1</v>
      </c>
      <c r="K954">
        <v>0</v>
      </c>
      <c r="L954">
        <v>1</v>
      </c>
    </row>
    <row r="955" spans="3:12" x14ac:dyDescent="0.2">
      <c r="C955">
        <v>1</v>
      </c>
      <c r="D955">
        <v>1</v>
      </c>
      <c r="E955">
        <v>1</v>
      </c>
      <c r="F955">
        <v>0</v>
      </c>
      <c r="G955">
        <v>1</v>
      </c>
      <c r="H955">
        <v>1</v>
      </c>
      <c r="I955">
        <v>0</v>
      </c>
      <c r="J955">
        <v>1</v>
      </c>
      <c r="K955">
        <v>1</v>
      </c>
      <c r="L955">
        <v>0</v>
      </c>
    </row>
    <row r="956" spans="3:12" x14ac:dyDescent="0.2">
      <c r="C956">
        <v>1</v>
      </c>
      <c r="D956">
        <v>1</v>
      </c>
      <c r="E956">
        <v>1</v>
      </c>
      <c r="F956">
        <v>0</v>
      </c>
      <c r="G956">
        <v>1</v>
      </c>
      <c r="H956">
        <v>1</v>
      </c>
      <c r="I956">
        <v>0</v>
      </c>
      <c r="J956">
        <v>1</v>
      </c>
      <c r="K956">
        <v>1</v>
      </c>
      <c r="L956">
        <v>1</v>
      </c>
    </row>
    <row r="957" spans="3:12" x14ac:dyDescent="0.2">
      <c r="C957">
        <v>1</v>
      </c>
      <c r="D957">
        <v>1</v>
      </c>
      <c r="E957">
        <v>1</v>
      </c>
      <c r="F957">
        <v>0</v>
      </c>
      <c r="G957">
        <v>1</v>
      </c>
      <c r="H957">
        <v>1</v>
      </c>
      <c r="I957">
        <v>1</v>
      </c>
      <c r="J957">
        <v>0</v>
      </c>
      <c r="K957">
        <v>0</v>
      </c>
      <c r="L957">
        <v>0</v>
      </c>
    </row>
    <row r="958" spans="3:12" x14ac:dyDescent="0.2">
      <c r="C958">
        <v>1</v>
      </c>
      <c r="D958">
        <v>1</v>
      </c>
      <c r="E958">
        <v>1</v>
      </c>
      <c r="F958">
        <v>0</v>
      </c>
      <c r="G958">
        <v>1</v>
      </c>
      <c r="H958">
        <v>1</v>
      </c>
      <c r="I958">
        <v>1</v>
      </c>
      <c r="J958">
        <v>0</v>
      </c>
      <c r="K958">
        <v>0</v>
      </c>
      <c r="L958">
        <v>1</v>
      </c>
    </row>
    <row r="959" spans="3:12" x14ac:dyDescent="0.2">
      <c r="C959">
        <v>1</v>
      </c>
      <c r="D959">
        <v>1</v>
      </c>
      <c r="E959">
        <v>1</v>
      </c>
      <c r="F959">
        <v>0</v>
      </c>
      <c r="G959">
        <v>1</v>
      </c>
      <c r="H959">
        <v>1</v>
      </c>
      <c r="I959">
        <v>1</v>
      </c>
      <c r="J959">
        <v>0</v>
      </c>
      <c r="K959">
        <v>1</v>
      </c>
      <c r="L959">
        <v>0</v>
      </c>
    </row>
    <row r="960" spans="3:12" x14ac:dyDescent="0.2">
      <c r="C960">
        <v>1</v>
      </c>
      <c r="D960">
        <v>1</v>
      </c>
      <c r="E960">
        <v>1</v>
      </c>
      <c r="F960">
        <v>0</v>
      </c>
      <c r="G960">
        <v>1</v>
      </c>
      <c r="H960">
        <v>1</v>
      </c>
      <c r="I960">
        <v>1</v>
      </c>
      <c r="J960">
        <v>0</v>
      </c>
      <c r="K960">
        <v>1</v>
      </c>
      <c r="L960">
        <v>1</v>
      </c>
    </row>
    <row r="961" spans="3:12" x14ac:dyDescent="0.2">
      <c r="C961">
        <v>1</v>
      </c>
      <c r="D961">
        <v>1</v>
      </c>
      <c r="E961">
        <v>1</v>
      </c>
      <c r="F961">
        <v>0</v>
      </c>
      <c r="G961">
        <v>1</v>
      </c>
      <c r="H961">
        <v>1</v>
      </c>
      <c r="I961">
        <v>1</v>
      </c>
      <c r="J961">
        <v>1</v>
      </c>
      <c r="K961">
        <v>0</v>
      </c>
      <c r="L961">
        <v>0</v>
      </c>
    </row>
    <row r="962" spans="3:12" x14ac:dyDescent="0.2">
      <c r="C962">
        <v>1</v>
      </c>
      <c r="D962">
        <v>1</v>
      </c>
      <c r="E962">
        <v>1</v>
      </c>
      <c r="F962">
        <v>0</v>
      </c>
      <c r="G962">
        <v>1</v>
      </c>
      <c r="H962">
        <v>1</v>
      </c>
      <c r="I962">
        <v>1</v>
      </c>
      <c r="J962">
        <v>1</v>
      </c>
      <c r="K962">
        <v>0</v>
      </c>
      <c r="L962">
        <v>1</v>
      </c>
    </row>
    <row r="963" spans="3:12" x14ac:dyDescent="0.2">
      <c r="C963">
        <v>1</v>
      </c>
      <c r="D963">
        <v>1</v>
      </c>
      <c r="E963">
        <v>1</v>
      </c>
      <c r="F963">
        <v>0</v>
      </c>
      <c r="G963">
        <v>1</v>
      </c>
      <c r="H963">
        <v>1</v>
      </c>
      <c r="I963">
        <v>1</v>
      </c>
      <c r="J963">
        <v>1</v>
      </c>
      <c r="K963">
        <v>1</v>
      </c>
      <c r="L963">
        <v>0</v>
      </c>
    </row>
    <row r="964" spans="3:12" x14ac:dyDescent="0.2">
      <c r="C964">
        <v>1</v>
      </c>
      <c r="D964">
        <v>1</v>
      </c>
      <c r="E964">
        <v>1</v>
      </c>
      <c r="F964">
        <v>0</v>
      </c>
      <c r="G964">
        <v>1</v>
      </c>
      <c r="H964">
        <v>1</v>
      </c>
      <c r="I964">
        <v>1</v>
      </c>
      <c r="J964">
        <v>1</v>
      </c>
      <c r="K964">
        <v>1</v>
      </c>
      <c r="L964">
        <v>1</v>
      </c>
    </row>
    <row r="965" spans="3:12" x14ac:dyDescent="0.2">
      <c r="C965">
        <v>1</v>
      </c>
      <c r="D965">
        <v>1</v>
      </c>
      <c r="E965">
        <v>1</v>
      </c>
      <c r="F965">
        <v>1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</row>
    <row r="966" spans="3:12" x14ac:dyDescent="0.2">
      <c r="C966">
        <v>1</v>
      </c>
      <c r="D966">
        <v>1</v>
      </c>
      <c r="E966">
        <v>1</v>
      </c>
      <c r="F966">
        <v>1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1</v>
      </c>
    </row>
    <row r="967" spans="3:12" x14ac:dyDescent="0.2">
      <c r="C967">
        <v>1</v>
      </c>
      <c r="D967">
        <v>1</v>
      </c>
      <c r="E967">
        <v>1</v>
      </c>
      <c r="F967">
        <v>1</v>
      </c>
      <c r="G967">
        <v>0</v>
      </c>
      <c r="H967">
        <v>0</v>
      </c>
      <c r="I967">
        <v>0</v>
      </c>
      <c r="J967">
        <v>0</v>
      </c>
      <c r="K967">
        <v>1</v>
      </c>
      <c r="L967">
        <v>0</v>
      </c>
    </row>
    <row r="968" spans="3:12" x14ac:dyDescent="0.2">
      <c r="C968">
        <v>1</v>
      </c>
      <c r="D968">
        <v>1</v>
      </c>
      <c r="E968">
        <v>1</v>
      </c>
      <c r="F968">
        <v>1</v>
      </c>
      <c r="G968">
        <v>0</v>
      </c>
      <c r="H968">
        <v>0</v>
      </c>
      <c r="I968">
        <v>0</v>
      </c>
      <c r="J968">
        <v>0</v>
      </c>
      <c r="K968">
        <v>1</v>
      </c>
      <c r="L968">
        <v>1</v>
      </c>
    </row>
    <row r="969" spans="3:12" x14ac:dyDescent="0.2">
      <c r="C969">
        <v>1</v>
      </c>
      <c r="D969">
        <v>1</v>
      </c>
      <c r="E969">
        <v>1</v>
      </c>
      <c r="F969">
        <v>1</v>
      </c>
      <c r="G969">
        <v>0</v>
      </c>
      <c r="H969">
        <v>0</v>
      </c>
      <c r="I969">
        <v>0</v>
      </c>
      <c r="J969">
        <v>1</v>
      </c>
      <c r="K969">
        <v>0</v>
      </c>
      <c r="L969">
        <v>0</v>
      </c>
    </row>
    <row r="970" spans="3:12" x14ac:dyDescent="0.2">
      <c r="C970">
        <v>1</v>
      </c>
      <c r="D970">
        <v>1</v>
      </c>
      <c r="E970">
        <v>1</v>
      </c>
      <c r="F970">
        <v>1</v>
      </c>
      <c r="G970">
        <v>0</v>
      </c>
      <c r="H970">
        <v>0</v>
      </c>
      <c r="I970">
        <v>0</v>
      </c>
      <c r="J970">
        <v>1</v>
      </c>
      <c r="K970">
        <v>0</v>
      </c>
      <c r="L970">
        <v>1</v>
      </c>
    </row>
    <row r="971" spans="3:12" x14ac:dyDescent="0.2">
      <c r="C971">
        <v>1</v>
      </c>
      <c r="D971">
        <v>1</v>
      </c>
      <c r="E971">
        <v>1</v>
      </c>
      <c r="F971">
        <v>1</v>
      </c>
      <c r="G971">
        <v>0</v>
      </c>
      <c r="H971">
        <v>0</v>
      </c>
      <c r="I971">
        <v>0</v>
      </c>
      <c r="J971">
        <v>1</v>
      </c>
      <c r="K971">
        <v>1</v>
      </c>
      <c r="L971">
        <v>0</v>
      </c>
    </row>
    <row r="972" spans="3:12" x14ac:dyDescent="0.2">
      <c r="C972">
        <v>1</v>
      </c>
      <c r="D972">
        <v>1</v>
      </c>
      <c r="E972">
        <v>1</v>
      </c>
      <c r="F972">
        <v>1</v>
      </c>
      <c r="G972">
        <v>0</v>
      </c>
      <c r="H972">
        <v>0</v>
      </c>
      <c r="I972">
        <v>0</v>
      </c>
      <c r="J972">
        <v>1</v>
      </c>
      <c r="K972">
        <v>1</v>
      </c>
      <c r="L972">
        <v>1</v>
      </c>
    </row>
    <row r="973" spans="3:12" x14ac:dyDescent="0.2">
      <c r="C973">
        <v>1</v>
      </c>
      <c r="D973">
        <v>1</v>
      </c>
      <c r="E973">
        <v>1</v>
      </c>
      <c r="F973">
        <v>1</v>
      </c>
      <c r="G973">
        <v>0</v>
      </c>
      <c r="H973">
        <v>0</v>
      </c>
      <c r="I973">
        <v>1</v>
      </c>
      <c r="J973">
        <v>0</v>
      </c>
      <c r="K973">
        <v>0</v>
      </c>
      <c r="L973">
        <v>0</v>
      </c>
    </row>
    <row r="974" spans="3:12" x14ac:dyDescent="0.2">
      <c r="C974">
        <v>1</v>
      </c>
      <c r="D974">
        <v>1</v>
      </c>
      <c r="E974">
        <v>1</v>
      </c>
      <c r="F974">
        <v>1</v>
      </c>
      <c r="G974">
        <v>0</v>
      </c>
      <c r="H974">
        <v>0</v>
      </c>
      <c r="I974">
        <v>1</v>
      </c>
      <c r="J974">
        <v>0</v>
      </c>
      <c r="K974">
        <v>0</v>
      </c>
      <c r="L974">
        <v>1</v>
      </c>
    </row>
    <row r="975" spans="3:12" x14ac:dyDescent="0.2">
      <c r="C975">
        <v>1</v>
      </c>
      <c r="D975">
        <v>1</v>
      </c>
      <c r="E975">
        <v>1</v>
      </c>
      <c r="F975">
        <v>1</v>
      </c>
      <c r="G975">
        <v>0</v>
      </c>
      <c r="H975">
        <v>0</v>
      </c>
      <c r="I975">
        <v>1</v>
      </c>
      <c r="J975">
        <v>0</v>
      </c>
      <c r="K975">
        <v>1</v>
      </c>
      <c r="L975">
        <v>0</v>
      </c>
    </row>
    <row r="976" spans="3:12" x14ac:dyDescent="0.2">
      <c r="C976">
        <v>1</v>
      </c>
      <c r="D976">
        <v>1</v>
      </c>
      <c r="E976">
        <v>1</v>
      </c>
      <c r="F976">
        <v>1</v>
      </c>
      <c r="G976">
        <v>0</v>
      </c>
      <c r="H976">
        <v>0</v>
      </c>
      <c r="I976">
        <v>1</v>
      </c>
      <c r="J976">
        <v>0</v>
      </c>
      <c r="K976">
        <v>1</v>
      </c>
      <c r="L976">
        <v>1</v>
      </c>
    </row>
    <row r="977" spans="3:12" x14ac:dyDescent="0.2">
      <c r="C977">
        <v>1</v>
      </c>
      <c r="D977">
        <v>1</v>
      </c>
      <c r="E977">
        <v>1</v>
      </c>
      <c r="F977">
        <v>1</v>
      </c>
      <c r="G977">
        <v>0</v>
      </c>
      <c r="H977">
        <v>0</v>
      </c>
      <c r="I977">
        <v>1</v>
      </c>
      <c r="J977">
        <v>1</v>
      </c>
      <c r="K977">
        <v>0</v>
      </c>
      <c r="L977">
        <v>0</v>
      </c>
    </row>
    <row r="978" spans="3:12" x14ac:dyDescent="0.2">
      <c r="C978">
        <v>1</v>
      </c>
      <c r="D978">
        <v>1</v>
      </c>
      <c r="E978">
        <v>1</v>
      </c>
      <c r="F978">
        <v>1</v>
      </c>
      <c r="G978">
        <v>0</v>
      </c>
      <c r="H978">
        <v>0</v>
      </c>
      <c r="I978">
        <v>1</v>
      </c>
      <c r="J978">
        <v>1</v>
      </c>
      <c r="K978">
        <v>0</v>
      </c>
      <c r="L978">
        <v>1</v>
      </c>
    </row>
    <row r="979" spans="3:12" x14ac:dyDescent="0.2">
      <c r="C979">
        <v>1</v>
      </c>
      <c r="D979">
        <v>1</v>
      </c>
      <c r="E979">
        <v>1</v>
      </c>
      <c r="F979">
        <v>1</v>
      </c>
      <c r="G979">
        <v>0</v>
      </c>
      <c r="H979">
        <v>0</v>
      </c>
      <c r="I979">
        <v>1</v>
      </c>
      <c r="J979">
        <v>1</v>
      </c>
      <c r="K979">
        <v>1</v>
      </c>
      <c r="L979">
        <v>0</v>
      </c>
    </row>
    <row r="980" spans="3:12" x14ac:dyDescent="0.2">
      <c r="C980">
        <v>1</v>
      </c>
      <c r="D980">
        <v>1</v>
      </c>
      <c r="E980">
        <v>1</v>
      </c>
      <c r="F980">
        <v>1</v>
      </c>
      <c r="G980">
        <v>0</v>
      </c>
      <c r="H980">
        <v>0</v>
      </c>
      <c r="I980">
        <v>1</v>
      </c>
      <c r="J980">
        <v>1</v>
      </c>
      <c r="K980">
        <v>1</v>
      </c>
      <c r="L980">
        <v>1</v>
      </c>
    </row>
    <row r="981" spans="3:12" x14ac:dyDescent="0.2">
      <c r="C981">
        <v>1</v>
      </c>
      <c r="D981">
        <v>1</v>
      </c>
      <c r="E981">
        <v>1</v>
      </c>
      <c r="F981">
        <v>1</v>
      </c>
      <c r="G981">
        <v>0</v>
      </c>
      <c r="H981">
        <v>1</v>
      </c>
      <c r="I981">
        <v>0</v>
      </c>
      <c r="J981">
        <v>0</v>
      </c>
      <c r="K981">
        <v>0</v>
      </c>
      <c r="L981">
        <v>0</v>
      </c>
    </row>
    <row r="982" spans="3:12" x14ac:dyDescent="0.2">
      <c r="C982">
        <v>1</v>
      </c>
      <c r="D982">
        <v>1</v>
      </c>
      <c r="E982">
        <v>1</v>
      </c>
      <c r="F982">
        <v>1</v>
      </c>
      <c r="G982">
        <v>0</v>
      </c>
      <c r="H982">
        <v>1</v>
      </c>
      <c r="I982">
        <v>0</v>
      </c>
      <c r="J982">
        <v>0</v>
      </c>
      <c r="K982">
        <v>0</v>
      </c>
      <c r="L982">
        <v>1</v>
      </c>
    </row>
    <row r="983" spans="3:12" x14ac:dyDescent="0.2">
      <c r="C983">
        <v>1</v>
      </c>
      <c r="D983">
        <v>1</v>
      </c>
      <c r="E983">
        <v>1</v>
      </c>
      <c r="F983">
        <v>1</v>
      </c>
      <c r="G983">
        <v>0</v>
      </c>
      <c r="H983">
        <v>1</v>
      </c>
      <c r="I983">
        <v>0</v>
      </c>
      <c r="J983">
        <v>0</v>
      </c>
      <c r="K983">
        <v>1</v>
      </c>
      <c r="L983">
        <v>0</v>
      </c>
    </row>
    <row r="984" spans="3:12" x14ac:dyDescent="0.2">
      <c r="C984">
        <v>1</v>
      </c>
      <c r="D984">
        <v>1</v>
      </c>
      <c r="E984">
        <v>1</v>
      </c>
      <c r="F984">
        <v>1</v>
      </c>
      <c r="G984">
        <v>0</v>
      </c>
      <c r="H984">
        <v>1</v>
      </c>
      <c r="I984">
        <v>0</v>
      </c>
      <c r="J984">
        <v>0</v>
      </c>
      <c r="K984">
        <v>1</v>
      </c>
      <c r="L984">
        <v>1</v>
      </c>
    </row>
    <row r="985" spans="3:12" x14ac:dyDescent="0.2">
      <c r="C985">
        <v>1</v>
      </c>
      <c r="D985">
        <v>1</v>
      </c>
      <c r="E985">
        <v>1</v>
      </c>
      <c r="F985">
        <v>1</v>
      </c>
      <c r="G985">
        <v>0</v>
      </c>
      <c r="H985">
        <v>1</v>
      </c>
      <c r="I985">
        <v>0</v>
      </c>
      <c r="J985">
        <v>1</v>
      </c>
      <c r="K985">
        <v>0</v>
      </c>
      <c r="L985">
        <v>0</v>
      </c>
    </row>
    <row r="986" spans="3:12" x14ac:dyDescent="0.2">
      <c r="C986">
        <v>1</v>
      </c>
      <c r="D986">
        <v>1</v>
      </c>
      <c r="E986">
        <v>1</v>
      </c>
      <c r="F986">
        <v>1</v>
      </c>
      <c r="G986">
        <v>0</v>
      </c>
      <c r="H986">
        <v>1</v>
      </c>
      <c r="I986">
        <v>0</v>
      </c>
      <c r="J986">
        <v>1</v>
      </c>
      <c r="K986">
        <v>0</v>
      </c>
      <c r="L986">
        <v>1</v>
      </c>
    </row>
    <row r="987" spans="3:12" x14ac:dyDescent="0.2">
      <c r="C987">
        <v>1</v>
      </c>
      <c r="D987">
        <v>1</v>
      </c>
      <c r="E987">
        <v>1</v>
      </c>
      <c r="F987">
        <v>1</v>
      </c>
      <c r="G987">
        <v>0</v>
      </c>
      <c r="H987">
        <v>1</v>
      </c>
      <c r="I987">
        <v>0</v>
      </c>
      <c r="J987">
        <v>1</v>
      </c>
      <c r="K987">
        <v>1</v>
      </c>
      <c r="L987">
        <v>0</v>
      </c>
    </row>
    <row r="988" spans="3:12" x14ac:dyDescent="0.2">
      <c r="C988">
        <v>1</v>
      </c>
      <c r="D988">
        <v>1</v>
      </c>
      <c r="E988">
        <v>1</v>
      </c>
      <c r="F988">
        <v>1</v>
      </c>
      <c r="G988">
        <v>0</v>
      </c>
      <c r="H988">
        <v>1</v>
      </c>
      <c r="I988">
        <v>0</v>
      </c>
      <c r="J988">
        <v>1</v>
      </c>
      <c r="K988">
        <v>1</v>
      </c>
      <c r="L988">
        <v>1</v>
      </c>
    </row>
    <row r="989" spans="3:12" x14ac:dyDescent="0.2">
      <c r="C989">
        <v>1</v>
      </c>
      <c r="D989">
        <v>1</v>
      </c>
      <c r="E989">
        <v>1</v>
      </c>
      <c r="F989">
        <v>1</v>
      </c>
      <c r="G989">
        <v>0</v>
      </c>
      <c r="H989">
        <v>1</v>
      </c>
      <c r="I989">
        <v>1</v>
      </c>
      <c r="J989">
        <v>0</v>
      </c>
      <c r="K989">
        <v>0</v>
      </c>
      <c r="L989">
        <v>0</v>
      </c>
    </row>
    <row r="990" spans="3:12" x14ac:dyDescent="0.2">
      <c r="C990">
        <v>1</v>
      </c>
      <c r="D990">
        <v>1</v>
      </c>
      <c r="E990">
        <v>1</v>
      </c>
      <c r="F990">
        <v>1</v>
      </c>
      <c r="G990">
        <v>0</v>
      </c>
      <c r="H990">
        <v>1</v>
      </c>
      <c r="I990">
        <v>1</v>
      </c>
      <c r="J990">
        <v>0</v>
      </c>
      <c r="K990">
        <v>0</v>
      </c>
      <c r="L990">
        <v>1</v>
      </c>
    </row>
    <row r="991" spans="3:12" x14ac:dyDescent="0.2">
      <c r="C991">
        <v>1</v>
      </c>
      <c r="D991">
        <v>1</v>
      </c>
      <c r="E991">
        <v>1</v>
      </c>
      <c r="F991">
        <v>1</v>
      </c>
      <c r="G991">
        <v>0</v>
      </c>
      <c r="H991">
        <v>1</v>
      </c>
      <c r="I991">
        <v>1</v>
      </c>
      <c r="J991">
        <v>0</v>
      </c>
      <c r="K991">
        <v>1</v>
      </c>
      <c r="L991">
        <v>0</v>
      </c>
    </row>
    <row r="992" spans="3:12" x14ac:dyDescent="0.2">
      <c r="C992">
        <v>1</v>
      </c>
      <c r="D992">
        <v>1</v>
      </c>
      <c r="E992">
        <v>1</v>
      </c>
      <c r="F992">
        <v>1</v>
      </c>
      <c r="G992">
        <v>0</v>
      </c>
      <c r="H992">
        <v>1</v>
      </c>
      <c r="I992">
        <v>1</v>
      </c>
      <c r="J992">
        <v>0</v>
      </c>
      <c r="K992">
        <v>1</v>
      </c>
      <c r="L992">
        <v>1</v>
      </c>
    </row>
    <row r="993" spans="3:12" x14ac:dyDescent="0.2">
      <c r="C993">
        <v>1</v>
      </c>
      <c r="D993">
        <v>1</v>
      </c>
      <c r="E993">
        <v>1</v>
      </c>
      <c r="F993">
        <v>1</v>
      </c>
      <c r="G993">
        <v>0</v>
      </c>
      <c r="H993">
        <v>1</v>
      </c>
      <c r="I993">
        <v>1</v>
      </c>
      <c r="J993">
        <v>1</v>
      </c>
      <c r="K993">
        <v>0</v>
      </c>
      <c r="L993">
        <v>0</v>
      </c>
    </row>
    <row r="994" spans="3:12" x14ac:dyDescent="0.2">
      <c r="C994">
        <v>1</v>
      </c>
      <c r="D994">
        <v>1</v>
      </c>
      <c r="E994">
        <v>1</v>
      </c>
      <c r="F994">
        <v>1</v>
      </c>
      <c r="G994">
        <v>0</v>
      </c>
      <c r="H994">
        <v>1</v>
      </c>
      <c r="I994">
        <v>1</v>
      </c>
      <c r="J994">
        <v>1</v>
      </c>
      <c r="K994">
        <v>0</v>
      </c>
      <c r="L994">
        <v>1</v>
      </c>
    </row>
    <row r="995" spans="3:12" x14ac:dyDescent="0.2">
      <c r="C995">
        <v>1</v>
      </c>
      <c r="D995">
        <v>1</v>
      </c>
      <c r="E995">
        <v>1</v>
      </c>
      <c r="F995">
        <v>1</v>
      </c>
      <c r="G995">
        <v>0</v>
      </c>
      <c r="H995">
        <v>1</v>
      </c>
      <c r="I995">
        <v>1</v>
      </c>
      <c r="J995">
        <v>1</v>
      </c>
      <c r="K995">
        <v>1</v>
      </c>
      <c r="L995">
        <v>0</v>
      </c>
    </row>
    <row r="996" spans="3:12" x14ac:dyDescent="0.2">
      <c r="C996">
        <v>1</v>
      </c>
      <c r="D996">
        <v>1</v>
      </c>
      <c r="E996">
        <v>1</v>
      </c>
      <c r="F996">
        <v>1</v>
      </c>
      <c r="G996">
        <v>0</v>
      </c>
      <c r="H996">
        <v>1</v>
      </c>
      <c r="I996">
        <v>1</v>
      </c>
      <c r="J996">
        <v>1</v>
      </c>
      <c r="K996">
        <v>1</v>
      </c>
      <c r="L996">
        <v>1</v>
      </c>
    </row>
    <row r="997" spans="3:12" x14ac:dyDescent="0.2">
      <c r="C997">
        <v>1</v>
      </c>
      <c r="D997">
        <v>1</v>
      </c>
      <c r="E997">
        <v>1</v>
      </c>
      <c r="F997">
        <v>1</v>
      </c>
      <c r="G997">
        <v>1</v>
      </c>
      <c r="H997">
        <v>0</v>
      </c>
      <c r="I997">
        <v>0</v>
      </c>
      <c r="J997">
        <v>0</v>
      </c>
      <c r="K997">
        <v>0</v>
      </c>
      <c r="L997">
        <v>0</v>
      </c>
    </row>
    <row r="998" spans="3:12" x14ac:dyDescent="0.2">
      <c r="C998">
        <v>1</v>
      </c>
      <c r="D998">
        <v>1</v>
      </c>
      <c r="E998">
        <v>1</v>
      </c>
      <c r="F998">
        <v>1</v>
      </c>
      <c r="G998">
        <v>1</v>
      </c>
      <c r="H998">
        <v>0</v>
      </c>
      <c r="I998">
        <v>0</v>
      </c>
      <c r="J998">
        <v>0</v>
      </c>
      <c r="K998">
        <v>0</v>
      </c>
      <c r="L998">
        <v>1</v>
      </c>
    </row>
    <row r="999" spans="3:12" x14ac:dyDescent="0.2">
      <c r="C999">
        <v>1</v>
      </c>
      <c r="D999">
        <v>1</v>
      </c>
      <c r="E999">
        <v>1</v>
      </c>
      <c r="F999">
        <v>1</v>
      </c>
      <c r="G999">
        <v>1</v>
      </c>
      <c r="H999">
        <v>0</v>
      </c>
      <c r="I999">
        <v>0</v>
      </c>
      <c r="J999">
        <v>0</v>
      </c>
      <c r="K999">
        <v>1</v>
      </c>
      <c r="L999">
        <v>0</v>
      </c>
    </row>
    <row r="1000" spans="3:12" x14ac:dyDescent="0.2">
      <c r="C1000">
        <v>1</v>
      </c>
      <c r="D1000">
        <v>1</v>
      </c>
      <c r="E1000">
        <v>1</v>
      </c>
      <c r="F1000">
        <v>1</v>
      </c>
      <c r="G1000">
        <v>1</v>
      </c>
      <c r="H1000">
        <v>0</v>
      </c>
      <c r="I1000">
        <v>0</v>
      </c>
      <c r="J1000">
        <v>0</v>
      </c>
      <c r="K1000">
        <v>1</v>
      </c>
      <c r="L1000">
        <v>1</v>
      </c>
    </row>
    <row r="1001" spans="3:12" x14ac:dyDescent="0.2">
      <c r="C1001">
        <v>1</v>
      </c>
      <c r="D1001">
        <v>1</v>
      </c>
      <c r="E1001">
        <v>1</v>
      </c>
      <c r="F1001">
        <v>1</v>
      </c>
      <c r="G1001">
        <v>1</v>
      </c>
      <c r="H1001">
        <v>0</v>
      </c>
      <c r="I1001">
        <v>0</v>
      </c>
      <c r="J1001">
        <v>1</v>
      </c>
      <c r="K1001">
        <v>0</v>
      </c>
      <c r="L1001">
        <v>0</v>
      </c>
    </row>
    <row r="1002" spans="3:12" x14ac:dyDescent="0.2">
      <c r="C1002">
        <v>1</v>
      </c>
      <c r="D1002">
        <v>1</v>
      </c>
      <c r="E1002">
        <v>1</v>
      </c>
      <c r="F1002">
        <v>1</v>
      </c>
      <c r="G1002">
        <v>1</v>
      </c>
      <c r="H1002">
        <v>0</v>
      </c>
      <c r="I1002">
        <v>0</v>
      </c>
      <c r="J1002">
        <v>1</v>
      </c>
      <c r="K1002">
        <v>0</v>
      </c>
      <c r="L1002">
        <v>1</v>
      </c>
    </row>
    <row r="1003" spans="3:12" x14ac:dyDescent="0.2">
      <c r="C1003">
        <v>1</v>
      </c>
      <c r="D1003">
        <v>1</v>
      </c>
      <c r="E1003">
        <v>1</v>
      </c>
      <c r="F1003">
        <v>1</v>
      </c>
      <c r="G1003">
        <v>1</v>
      </c>
      <c r="H1003">
        <v>0</v>
      </c>
      <c r="I1003">
        <v>0</v>
      </c>
      <c r="J1003">
        <v>1</v>
      </c>
      <c r="K1003">
        <v>1</v>
      </c>
      <c r="L1003">
        <v>0</v>
      </c>
    </row>
    <row r="1004" spans="3:12" x14ac:dyDescent="0.2">
      <c r="C1004">
        <v>1</v>
      </c>
      <c r="D1004">
        <v>1</v>
      </c>
      <c r="E1004">
        <v>1</v>
      </c>
      <c r="F1004">
        <v>1</v>
      </c>
      <c r="G1004">
        <v>1</v>
      </c>
      <c r="H1004">
        <v>0</v>
      </c>
      <c r="I1004">
        <v>0</v>
      </c>
      <c r="J1004">
        <v>1</v>
      </c>
      <c r="K1004">
        <v>1</v>
      </c>
      <c r="L1004">
        <v>1</v>
      </c>
    </row>
    <row r="1005" spans="3:12" x14ac:dyDescent="0.2">
      <c r="C1005">
        <v>1</v>
      </c>
      <c r="D1005">
        <v>1</v>
      </c>
      <c r="E1005">
        <v>1</v>
      </c>
      <c r="F1005">
        <v>1</v>
      </c>
      <c r="G1005">
        <v>1</v>
      </c>
      <c r="H1005">
        <v>0</v>
      </c>
      <c r="I1005">
        <v>1</v>
      </c>
      <c r="J1005">
        <v>0</v>
      </c>
      <c r="K1005">
        <v>0</v>
      </c>
      <c r="L1005">
        <v>0</v>
      </c>
    </row>
    <row r="1006" spans="3:12" x14ac:dyDescent="0.2">
      <c r="C1006">
        <v>1</v>
      </c>
      <c r="D1006">
        <v>1</v>
      </c>
      <c r="E1006">
        <v>1</v>
      </c>
      <c r="F1006">
        <v>1</v>
      </c>
      <c r="G1006">
        <v>1</v>
      </c>
      <c r="H1006">
        <v>0</v>
      </c>
      <c r="I1006">
        <v>1</v>
      </c>
      <c r="J1006">
        <v>0</v>
      </c>
      <c r="K1006">
        <v>0</v>
      </c>
      <c r="L1006">
        <v>1</v>
      </c>
    </row>
    <row r="1007" spans="3:12" x14ac:dyDescent="0.2">
      <c r="C1007">
        <v>1</v>
      </c>
      <c r="D1007">
        <v>1</v>
      </c>
      <c r="E1007">
        <v>1</v>
      </c>
      <c r="F1007">
        <v>1</v>
      </c>
      <c r="G1007">
        <v>1</v>
      </c>
      <c r="H1007">
        <v>0</v>
      </c>
      <c r="I1007">
        <v>1</v>
      </c>
      <c r="J1007">
        <v>0</v>
      </c>
      <c r="K1007">
        <v>1</v>
      </c>
      <c r="L1007">
        <v>0</v>
      </c>
    </row>
    <row r="1008" spans="3:12" x14ac:dyDescent="0.2">
      <c r="C1008">
        <v>1</v>
      </c>
      <c r="D1008">
        <v>1</v>
      </c>
      <c r="E1008">
        <v>1</v>
      </c>
      <c r="F1008">
        <v>1</v>
      </c>
      <c r="G1008">
        <v>1</v>
      </c>
      <c r="H1008">
        <v>0</v>
      </c>
      <c r="I1008">
        <v>1</v>
      </c>
      <c r="J1008">
        <v>0</v>
      </c>
      <c r="K1008">
        <v>1</v>
      </c>
      <c r="L1008">
        <v>1</v>
      </c>
    </row>
    <row r="1009" spans="3:12" x14ac:dyDescent="0.2">
      <c r="C1009">
        <v>1</v>
      </c>
      <c r="D1009">
        <v>1</v>
      </c>
      <c r="E1009">
        <v>1</v>
      </c>
      <c r="F1009">
        <v>1</v>
      </c>
      <c r="G1009">
        <v>1</v>
      </c>
      <c r="H1009">
        <v>0</v>
      </c>
      <c r="I1009">
        <v>1</v>
      </c>
      <c r="J1009">
        <v>1</v>
      </c>
      <c r="K1009">
        <v>0</v>
      </c>
      <c r="L1009">
        <v>0</v>
      </c>
    </row>
    <row r="1010" spans="3:12" x14ac:dyDescent="0.2">
      <c r="C1010">
        <v>1</v>
      </c>
      <c r="D1010">
        <v>1</v>
      </c>
      <c r="E1010">
        <v>1</v>
      </c>
      <c r="F1010">
        <v>1</v>
      </c>
      <c r="G1010">
        <v>1</v>
      </c>
      <c r="H1010">
        <v>0</v>
      </c>
      <c r="I1010">
        <v>1</v>
      </c>
      <c r="J1010">
        <v>1</v>
      </c>
      <c r="K1010">
        <v>0</v>
      </c>
      <c r="L1010">
        <v>1</v>
      </c>
    </row>
    <row r="1011" spans="3:12" x14ac:dyDescent="0.2">
      <c r="C1011">
        <v>1</v>
      </c>
      <c r="D1011">
        <v>1</v>
      </c>
      <c r="E1011">
        <v>1</v>
      </c>
      <c r="F1011">
        <v>1</v>
      </c>
      <c r="G1011">
        <v>1</v>
      </c>
      <c r="H1011">
        <v>0</v>
      </c>
      <c r="I1011">
        <v>1</v>
      </c>
      <c r="J1011">
        <v>1</v>
      </c>
      <c r="K1011">
        <v>1</v>
      </c>
      <c r="L1011">
        <v>0</v>
      </c>
    </row>
    <row r="1012" spans="3:12" x14ac:dyDescent="0.2">
      <c r="C1012">
        <v>1</v>
      </c>
      <c r="D1012">
        <v>1</v>
      </c>
      <c r="E1012">
        <v>1</v>
      </c>
      <c r="F1012">
        <v>1</v>
      </c>
      <c r="G1012">
        <v>1</v>
      </c>
      <c r="H1012">
        <v>0</v>
      </c>
      <c r="I1012">
        <v>1</v>
      </c>
      <c r="J1012">
        <v>1</v>
      </c>
      <c r="K1012">
        <v>1</v>
      </c>
      <c r="L1012">
        <v>1</v>
      </c>
    </row>
    <row r="1013" spans="3:12" x14ac:dyDescent="0.2">
      <c r="C1013">
        <v>1</v>
      </c>
      <c r="D1013">
        <v>1</v>
      </c>
      <c r="E1013">
        <v>1</v>
      </c>
      <c r="F1013">
        <v>1</v>
      </c>
      <c r="G1013">
        <v>1</v>
      </c>
      <c r="H1013">
        <v>1</v>
      </c>
      <c r="I1013">
        <v>0</v>
      </c>
      <c r="J1013">
        <v>0</v>
      </c>
      <c r="K1013">
        <v>0</v>
      </c>
      <c r="L1013">
        <v>0</v>
      </c>
    </row>
    <row r="1014" spans="3:12" x14ac:dyDescent="0.2">
      <c r="C1014">
        <v>1</v>
      </c>
      <c r="D1014">
        <v>1</v>
      </c>
      <c r="E1014">
        <v>1</v>
      </c>
      <c r="F1014">
        <v>1</v>
      </c>
      <c r="G1014">
        <v>1</v>
      </c>
      <c r="H1014">
        <v>1</v>
      </c>
      <c r="I1014">
        <v>0</v>
      </c>
      <c r="J1014">
        <v>0</v>
      </c>
      <c r="K1014">
        <v>0</v>
      </c>
      <c r="L1014">
        <v>1</v>
      </c>
    </row>
    <row r="1015" spans="3:12" x14ac:dyDescent="0.2">
      <c r="C1015">
        <v>1</v>
      </c>
      <c r="D1015">
        <v>1</v>
      </c>
      <c r="E1015">
        <v>1</v>
      </c>
      <c r="F1015">
        <v>1</v>
      </c>
      <c r="G1015">
        <v>1</v>
      </c>
      <c r="H1015">
        <v>1</v>
      </c>
      <c r="I1015">
        <v>0</v>
      </c>
      <c r="J1015">
        <v>0</v>
      </c>
      <c r="K1015">
        <v>1</v>
      </c>
      <c r="L1015">
        <v>0</v>
      </c>
    </row>
    <row r="1016" spans="3:12" x14ac:dyDescent="0.2">
      <c r="C1016">
        <v>1</v>
      </c>
      <c r="D1016">
        <v>1</v>
      </c>
      <c r="E1016">
        <v>1</v>
      </c>
      <c r="F1016">
        <v>1</v>
      </c>
      <c r="G1016">
        <v>1</v>
      </c>
      <c r="H1016">
        <v>1</v>
      </c>
      <c r="I1016">
        <v>0</v>
      </c>
      <c r="J1016">
        <v>0</v>
      </c>
      <c r="K1016">
        <v>1</v>
      </c>
      <c r="L1016">
        <v>1</v>
      </c>
    </row>
    <row r="1017" spans="3:12" x14ac:dyDescent="0.2">
      <c r="C1017">
        <v>1</v>
      </c>
      <c r="D1017">
        <v>1</v>
      </c>
      <c r="E1017">
        <v>1</v>
      </c>
      <c r="F1017">
        <v>1</v>
      </c>
      <c r="G1017">
        <v>1</v>
      </c>
      <c r="H1017">
        <v>1</v>
      </c>
      <c r="I1017">
        <v>0</v>
      </c>
      <c r="J1017">
        <v>1</v>
      </c>
      <c r="K1017">
        <v>0</v>
      </c>
      <c r="L1017">
        <v>0</v>
      </c>
    </row>
    <row r="1018" spans="3:12" x14ac:dyDescent="0.2">
      <c r="C1018">
        <v>1</v>
      </c>
      <c r="D1018">
        <v>1</v>
      </c>
      <c r="E1018">
        <v>1</v>
      </c>
      <c r="F1018">
        <v>1</v>
      </c>
      <c r="G1018">
        <v>1</v>
      </c>
      <c r="H1018">
        <v>1</v>
      </c>
      <c r="I1018">
        <v>0</v>
      </c>
      <c r="J1018">
        <v>1</v>
      </c>
      <c r="K1018">
        <v>0</v>
      </c>
      <c r="L1018">
        <v>1</v>
      </c>
    </row>
    <row r="1019" spans="3:12" x14ac:dyDescent="0.2">
      <c r="C1019">
        <v>1</v>
      </c>
      <c r="D1019">
        <v>1</v>
      </c>
      <c r="E1019">
        <v>1</v>
      </c>
      <c r="F1019">
        <v>1</v>
      </c>
      <c r="G1019">
        <v>1</v>
      </c>
      <c r="H1019">
        <v>1</v>
      </c>
      <c r="I1019">
        <v>0</v>
      </c>
      <c r="J1019">
        <v>1</v>
      </c>
      <c r="K1019">
        <v>1</v>
      </c>
      <c r="L1019">
        <v>0</v>
      </c>
    </row>
    <row r="1020" spans="3:12" x14ac:dyDescent="0.2">
      <c r="C1020">
        <v>1</v>
      </c>
      <c r="D1020">
        <v>1</v>
      </c>
      <c r="E1020">
        <v>1</v>
      </c>
      <c r="F1020">
        <v>1</v>
      </c>
      <c r="G1020">
        <v>1</v>
      </c>
      <c r="H1020">
        <v>1</v>
      </c>
      <c r="I1020">
        <v>0</v>
      </c>
      <c r="J1020">
        <v>1</v>
      </c>
      <c r="K1020">
        <v>1</v>
      </c>
      <c r="L1020">
        <v>1</v>
      </c>
    </row>
    <row r="1021" spans="3:12" x14ac:dyDescent="0.2">
      <c r="C1021">
        <v>1</v>
      </c>
      <c r="D1021">
        <v>1</v>
      </c>
      <c r="E1021">
        <v>1</v>
      </c>
      <c r="F1021">
        <v>1</v>
      </c>
      <c r="G1021">
        <v>1</v>
      </c>
      <c r="H1021">
        <v>1</v>
      </c>
      <c r="I1021">
        <v>1</v>
      </c>
      <c r="J1021">
        <v>0</v>
      </c>
      <c r="K1021">
        <v>0</v>
      </c>
      <c r="L1021">
        <v>0</v>
      </c>
    </row>
    <row r="1022" spans="3:12" x14ac:dyDescent="0.2">
      <c r="C1022">
        <v>1</v>
      </c>
      <c r="D1022">
        <v>1</v>
      </c>
      <c r="E1022">
        <v>1</v>
      </c>
      <c r="F1022">
        <v>1</v>
      </c>
      <c r="G1022">
        <v>1</v>
      </c>
      <c r="H1022">
        <v>1</v>
      </c>
      <c r="I1022">
        <v>1</v>
      </c>
      <c r="J1022">
        <v>0</v>
      </c>
      <c r="K1022">
        <v>0</v>
      </c>
      <c r="L1022">
        <v>1</v>
      </c>
    </row>
    <row r="1023" spans="3:12" x14ac:dyDescent="0.2">
      <c r="C1023">
        <v>1</v>
      </c>
      <c r="D1023">
        <v>1</v>
      </c>
      <c r="E1023">
        <v>1</v>
      </c>
      <c r="F1023">
        <v>1</v>
      </c>
      <c r="G1023">
        <v>1</v>
      </c>
      <c r="H1023">
        <v>1</v>
      </c>
      <c r="I1023">
        <v>1</v>
      </c>
      <c r="J1023">
        <v>0</v>
      </c>
      <c r="K1023">
        <v>1</v>
      </c>
      <c r="L1023">
        <v>0</v>
      </c>
    </row>
    <row r="1024" spans="3:12" x14ac:dyDescent="0.2">
      <c r="C1024">
        <v>1</v>
      </c>
      <c r="D1024">
        <v>1</v>
      </c>
      <c r="E1024">
        <v>1</v>
      </c>
      <c r="F1024">
        <v>1</v>
      </c>
      <c r="G1024">
        <v>1</v>
      </c>
      <c r="H1024">
        <v>1</v>
      </c>
      <c r="I1024">
        <v>1</v>
      </c>
      <c r="J1024">
        <v>0</v>
      </c>
      <c r="K1024">
        <v>1</v>
      </c>
      <c r="L1024">
        <v>1</v>
      </c>
    </row>
    <row r="1025" spans="3:12" x14ac:dyDescent="0.2">
      <c r="C1025">
        <v>1</v>
      </c>
      <c r="D1025">
        <v>1</v>
      </c>
      <c r="E1025">
        <v>1</v>
      </c>
      <c r="F1025">
        <v>1</v>
      </c>
      <c r="G1025">
        <v>1</v>
      </c>
      <c r="H1025">
        <v>1</v>
      </c>
      <c r="I1025">
        <v>1</v>
      </c>
      <c r="J1025">
        <v>1</v>
      </c>
      <c r="K1025">
        <v>0</v>
      </c>
      <c r="L1025">
        <v>0</v>
      </c>
    </row>
    <row r="1026" spans="3:12" x14ac:dyDescent="0.2">
      <c r="C1026">
        <v>1</v>
      </c>
      <c r="D1026">
        <v>1</v>
      </c>
      <c r="E1026">
        <v>1</v>
      </c>
      <c r="F1026">
        <v>1</v>
      </c>
      <c r="G1026">
        <v>1</v>
      </c>
      <c r="H1026">
        <v>1</v>
      </c>
      <c r="I1026">
        <v>1</v>
      </c>
      <c r="J1026">
        <v>1</v>
      </c>
      <c r="K1026">
        <v>0</v>
      </c>
      <c r="L1026">
        <v>1</v>
      </c>
    </row>
    <row r="1027" spans="3:12" x14ac:dyDescent="0.2">
      <c r="C1027">
        <v>1</v>
      </c>
      <c r="D1027">
        <v>1</v>
      </c>
      <c r="E1027">
        <v>1</v>
      </c>
      <c r="F1027">
        <v>1</v>
      </c>
      <c r="G1027">
        <v>1</v>
      </c>
      <c r="H1027">
        <v>1</v>
      </c>
      <c r="I1027">
        <v>1</v>
      </c>
      <c r="J1027">
        <v>1</v>
      </c>
      <c r="K1027">
        <v>1</v>
      </c>
      <c r="L1027">
        <v>0</v>
      </c>
    </row>
    <row r="1028" spans="3:12" x14ac:dyDescent="0.2">
      <c r="C1028">
        <v>1</v>
      </c>
      <c r="D1028">
        <v>1</v>
      </c>
      <c r="E1028">
        <v>1</v>
      </c>
      <c r="F1028">
        <v>1</v>
      </c>
      <c r="G1028">
        <v>1</v>
      </c>
      <c r="H1028">
        <v>1</v>
      </c>
      <c r="I1028">
        <v>1</v>
      </c>
      <c r="J1028">
        <v>1</v>
      </c>
      <c r="K1028">
        <v>1</v>
      </c>
      <c r="L102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36</vt:i4>
      </vt:variant>
      <vt:variant>
        <vt:lpstr>Grafieken</vt:lpstr>
      </vt:variant>
      <vt:variant>
        <vt:i4>1</vt:i4>
      </vt:variant>
    </vt:vector>
  </HeadingPairs>
  <TitlesOfParts>
    <vt:vector size="37" baseType="lpstr">
      <vt:lpstr>port</vt:lpstr>
      <vt:lpstr>TABEL</vt:lpstr>
      <vt:lpstr>ADD</vt:lpstr>
      <vt:lpstr>ADD 2</vt:lpstr>
      <vt:lpstr>SUB</vt:lpstr>
      <vt:lpstr>SUB 2</vt:lpstr>
      <vt:lpstr>MUL sample</vt:lpstr>
      <vt:lpstr>MUL</vt:lpstr>
      <vt:lpstr>MUL 2</vt:lpstr>
      <vt:lpstr>MUL 3</vt:lpstr>
      <vt:lpstr>DIV sample</vt:lpstr>
      <vt:lpstr>DIV</vt:lpstr>
      <vt:lpstr>DIV 2</vt:lpstr>
      <vt:lpstr>DIV 3</vt:lpstr>
      <vt:lpstr>ROOT sample</vt:lpstr>
      <vt:lpstr>ROOT sample 2</vt:lpstr>
      <vt:lpstr>ROOT sample 3</vt:lpstr>
      <vt:lpstr>ROOT</vt:lpstr>
      <vt:lpstr>ROOT temp</vt:lpstr>
      <vt:lpstr>ROOT 2</vt:lpstr>
      <vt:lpstr>Blad1</vt:lpstr>
      <vt:lpstr>Blad2</vt:lpstr>
      <vt:lpstr>Blad3</vt:lpstr>
      <vt:lpstr>Blad4</vt:lpstr>
      <vt:lpstr>Blad5</vt:lpstr>
      <vt:lpstr>Blad6</vt:lpstr>
      <vt:lpstr>Blad7</vt:lpstr>
      <vt:lpstr>Blad8</vt:lpstr>
      <vt:lpstr>Blad9</vt:lpstr>
      <vt:lpstr>TEST XOR</vt:lpstr>
      <vt:lpstr>TEST XOR 2</vt:lpstr>
      <vt:lpstr>root (2)</vt:lpstr>
      <vt:lpstr>root (3)</vt:lpstr>
      <vt:lpstr>ALU bit</vt:lpstr>
      <vt:lpstr>ALU 12 bit</vt:lpstr>
      <vt:lpstr>ALU true table</vt:lpstr>
      <vt:lpstr>Grafiek1</vt:lpstr>
    </vt:vector>
  </TitlesOfParts>
  <Company>KROHNE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Lokker, Ronald</dc:creator>
  <cp:lastModifiedBy>Ronald</cp:lastModifiedBy>
  <cp:lastPrinted>2014-11-21T14:10:40Z</cp:lastPrinted>
  <dcterms:created xsi:type="dcterms:W3CDTF">2014-04-07T12:00:23Z</dcterms:created>
  <dcterms:modified xsi:type="dcterms:W3CDTF">2018-10-09T22:21:23Z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-1612021890</vt:i4>
  </property>
  <property fmtid="{D5CDD505-2E9C-101B-9397-08002B2CF9AE}" pid="3" name="_NewReviewCycle">
    <vt:lpwstr/>
  </property>
  <property fmtid="{D5CDD505-2E9C-101B-9397-08002B2CF9AE}" pid="4" name="_EmailSubject">
    <vt:lpwstr>E-mail verzenden: How do computers do math « Coert Vonk.mht, Binary Divide in Action.mht, div.xlsx</vt:lpwstr>
  </property>
  <property fmtid="{D5CDD505-2E9C-101B-9397-08002B2CF9AE}" pid="5" name="_AuthorEmail">
    <vt:lpwstr>R.Lokker@krohne.com</vt:lpwstr>
  </property>
  <property fmtid="{D5CDD505-2E9C-101B-9397-08002B2CF9AE}" pid="6" name="_AuthorEmailDisplayName">
    <vt:lpwstr>Lokker, Ronald</vt:lpwstr>
  </property>
  <property fmtid="{D5CDD505-2E9C-101B-9397-08002B2CF9AE}" pid="7" name="_ReviewingToolsShownOnce">
    <vt:lpwstr/>
  </property>
</Properties>
</file>